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2\Бюджет 2022\Январь 2022\Решение январь\"/>
    </mc:Choice>
  </mc:AlternateContent>
  <xr:revisionPtr revIDLastSave="0" documentId="13_ncr:1_{0F1CBB1B-4521-4672-83CC-CA145A5F7F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'r-01'!$A$1:$J$458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6" i="1" l="1"/>
  <c r="J235" i="1" s="1"/>
  <c r="J234" i="1" s="1"/>
  <c r="J233" i="1" s="1"/>
  <c r="J232" i="1" s="1"/>
  <c r="H236" i="1"/>
  <c r="H235" i="1" s="1"/>
  <c r="H234" i="1" s="1"/>
  <c r="H233" i="1" s="1"/>
  <c r="H232" i="1" s="1"/>
  <c r="H231" i="1" l="1"/>
  <c r="H230" i="1" s="1"/>
  <c r="H229" i="1" s="1"/>
  <c r="H228" i="1" s="1"/>
  <c r="J231" i="1"/>
  <c r="J230" i="1" s="1"/>
  <c r="J229" i="1" s="1"/>
  <c r="J228" i="1" s="1"/>
  <c r="I236" i="1"/>
  <c r="I235" i="1" s="1"/>
  <c r="I234" i="1" s="1"/>
  <c r="I233" i="1" s="1"/>
  <c r="I232" i="1" s="1"/>
  <c r="H390" i="1"/>
  <c r="J226" i="1"/>
  <c r="I226" i="1"/>
  <c r="I328" i="1"/>
  <c r="J328" i="1" s="1"/>
  <c r="H344" i="1"/>
  <c r="I231" i="1" l="1"/>
  <c r="I230" i="1" s="1"/>
  <c r="I229" i="1" s="1"/>
  <c r="I228" i="1" s="1"/>
  <c r="J277" i="1"/>
  <c r="I359" i="1"/>
  <c r="J359" i="1" s="1"/>
  <c r="I365" i="1"/>
  <c r="J327" i="1"/>
  <c r="I327" i="1"/>
  <c r="I277" i="1"/>
  <c r="H389" i="1" l="1"/>
  <c r="J389" i="1"/>
  <c r="J388" i="1" s="1"/>
  <c r="J387" i="1" s="1"/>
  <c r="J386" i="1" s="1"/>
  <c r="J385" i="1" s="1"/>
  <c r="J384" i="1" s="1"/>
  <c r="J383" i="1" s="1"/>
  <c r="J382" i="1" s="1"/>
  <c r="J381" i="1" s="1"/>
  <c r="J380" i="1" s="1"/>
  <c r="J379" i="1" s="1"/>
  <c r="I389" i="1"/>
  <c r="I388" i="1" s="1"/>
  <c r="I387" i="1" s="1"/>
  <c r="I386" i="1" s="1"/>
  <c r="I385" i="1" s="1"/>
  <c r="I384" i="1" s="1"/>
  <c r="I383" i="1" s="1"/>
  <c r="I382" i="1" s="1"/>
  <c r="I381" i="1" s="1"/>
  <c r="I380" i="1" s="1"/>
  <c r="I379" i="1" s="1"/>
  <c r="H388" i="1" l="1"/>
  <c r="H387" i="1" s="1"/>
  <c r="H386" i="1" s="1"/>
  <c r="H385" i="1" s="1"/>
  <c r="H384" i="1" s="1"/>
  <c r="H383" i="1" l="1"/>
  <c r="H382" i="1" s="1"/>
  <c r="H381" i="1" s="1"/>
  <c r="H380" i="1" s="1"/>
  <c r="H379" i="1" s="1"/>
  <c r="H342" i="1"/>
  <c r="J86" i="1" l="1"/>
  <c r="J85" i="1" s="1"/>
  <c r="J84" i="1" s="1"/>
  <c r="J83" i="1" s="1"/>
  <c r="J82" i="1" s="1"/>
  <c r="J81" i="1" s="1"/>
  <c r="J80" i="1" s="1"/>
  <c r="J79" i="1" s="1"/>
  <c r="J78" i="1" s="1"/>
  <c r="I86" i="1"/>
  <c r="I85" i="1" s="1"/>
  <c r="I84" i="1" s="1"/>
  <c r="I83" i="1" s="1"/>
  <c r="I82" i="1" s="1"/>
  <c r="I81" i="1" s="1"/>
  <c r="I80" i="1" s="1"/>
  <c r="I79" i="1" s="1"/>
  <c r="I78" i="1" s="1"/>
  <c r="H86" i="1"/>
  <c r="H85" i="1" s="1"/>
  <c r="H84" i="1" s="1"/>
  <c r="H83" i="1" s="1"/>
  <c r="H82" i="1" s="1"/>
  <c r="H81" i="1" s="1"/>
  <c r="H80" i="1" s="1"/>
  <c r="H79" i="1" s="1"/>
  <c r="H78" i="1" s="1"/>
  <c r="H416" i="1"/>
  <c r="H357" i="1"/>
  <c r="H356" i="1" s="1"/>
  <c r="I278" i="1"/>
  <c r="J278" i="1" s="1"/>
  <c r="I184" i="1" l="1"/>
  <c r="I173" i="1"/>
  <c r="J173" i="1" s="1"/>
  <c r="J172" i="1" s="1"/>
  <c r="I436" i="1"/>
  <c r="I57" i="1"/>
  <c r="J57" i="1" s="1"/>
  <c r="I37" i="1" l="1"/>
  <c r="H224" i="1" l="1"/>
  <c r="H161" i="1"/>
  <c r="H160" i="1" s="1"/>
  <c r="H159" i="1" s="1"/>
  <c r="H276" i="1" l="1"/>
  <c r="I47" i="1" l="1"/>
  <c r="J47" i="1" s="1"/>
  <c r="J37" i="1"/>
  <c r="H327" i="1" l="1"/>
  <c r="I335" i="1"/>
  <c r="H334" i="1"/>
  <c r="H333" i="1" s="1"/>
  <c r="H332" i="1" s="1"/>
  <c r="J161" i="1"/>
  <c r="J160" i="1" s="1"/>
  <c r="I161" i="1"/>
  <c r="I160" i="1" s="1"/>
  <c r="I369" i="1"/>
  <c r="J369" i="1" s="1"/>
  <c r="J368" i="1" s="1"/>
  <c r="J367" i="1" s="1"/>
  <c r="J366" i="1" s="1"/>
  <c r="H368" i="1"/>
  <c r="H367" i="1" s="1"/>
  <c r="H366" i="1" s="1"/>
  <c r="I67" i="1"/>
  <c r="H66" i="1"/>
  <c r="H65" i="1" s="1"/>
  <c r="H64" i="1" s="1"/>
  <c r="J335" i="1" l="1"/>
  <c r="J334" i="1" s="1"/>
  <c r="J333" i="1" s="1"/>
  <c r="J332" i="1" s="1"/>
  <c r="J67" i="1"/>
  <c r="J66" i="1" s="1"/>
  <c r="J65" i="1" s="1"/>
  <c r="J64" i="1" s="1"/>
  <c r="I368" i="1"/>
  <c r="I367" i="1" s="1"/>
  <c r="I366" i="1" s="1"/>
  <c r="I66" i="1"/>
  <c r="I65" i="1" s="1"/>
  <c r="I64" i="1" s="1"/>
  <c r="I334" i="1"/>
  <c r="I333" i="1" s="1"/>
  <c r="I332" i="1" s="1"/>
  <c r="J317" i="1"/>
  <c r="I317" i="1"/>
  <c r="I225" i="1"/>
  <c r="I224" i="1" s="1"/>
  <c r="I59" i="1"/>
  <c r="J59" i="1" s="1"/>
  <c r="J225" i="1" l="1"/>
  <c r="J224" i="1" s="1"/>
  <c r="H454" i="1"/>
  <c r="I454" i="1" s="1"/>
  <c r="I455" i="1"/>
  <c r="J455" i="1" s="1"/>
  <c r="H423" i="1"/>
  <c r="H422" i="1" s="1"/>
  <c r="H421" i="1" s="1"/>
  <c r="H420" i="1" s="1"/>
  <c r="I424" i="1"/>
  <c r="I423" i="1" s="1"/>
  <c r="I422" i="1" s="1"/>
  <c r="I421" i="1" s="1"/>
  <c r="I420" i="1" s="1"/>
  <c r="I419" i="1"/>
  <c r="I417" i="1"/>
  <c r="J417" i="1" s="1"/>
  <c r="I413" i="1"/>
  <c r="J413" i="1" s="1"/>
  <c r="H400" i="1"/>
  <c r="H399" i="1" s="1"/>
  <c r="H398" i="1" s="1"/>
  <c r="H397" i="1" s="1"/>
  <c r="H396" i="1" s="1"/>
  <c r="H395" i="1" s="1"/>
  <c r="H394" i="1" s="1"/>
  <c r="I401" i="1"/>
  <c r="J401" i="1" s="1"/>
  <c r="J400" i="1" s="1"/>
  <c r="J399" i="1" s="1"/>
  <c r="J398" i="1" s="1"/>
  <c r="J397" i="1" s="1"/>
  <c r="J396" i="1" s="1"/>
  <c r="J395" i="1" s="1"/>
  <c r="J394" i="1" s="1"/>
  <c r="I377" i="1"/>
  <c r="I376" i="1" s="1"/>
  <c r="I375" i="1" s="1"/>
  <c r="H373" i="1"/>
  <c r="H372" i="1" s="1"/>
  <c r="I374" i="1"/>
  <c r="J374" i="1" s="1"/>
  <c r="J373" i="1" s="1"/>
  <c r="J372" i="1" s="1"/>
  <c r="H363" i="1"/>
  <c r="I360" i="1"/>
  <c r="I357" i="1" s="1"/>
  <c r="J419" i="1" l="1"/>
  <c r="J360" i="1"/>
  <c r="J393" i="1"/>
  <c r="J392" i="1" s="1"/>
  <c r="H393" i="1"/>
  <c r="H392" i="1" s="1"/>
  <c r="I453" i="1"/>
  <c r="I452" i="1" s="1"/>
  <c r="I451" i="1" s="1"/>
  <c r="J454" i="1"/>
  <c r="J453" i="1" s="1"/>
  <c r="J452" i="1" s="1"/>
  <c r="J451" i="1" s="1"/>
  <c r="H453" i="1"/>
  <c r="H452" i="1" s="1"/>
  <c r="H451" i="1" s="1"/>
  <c r="I373" i="1"/>
  <c r="I372" i="1" s="1"/>
  <c r="I371" i="1" s="1"/>
  <c r="I370" i="1" s="1"/>
  <c r="I400" i="1"/>
  <c r="I399" i="1" s="1"/>
  <c r="I398" i="1" s="1"/>
  <c r="I397" i="1" s="1"/>
  <c r="I396" i="1" s="1"/>
  <c r="I395" i="1" s="1"/>
  <c r="I394" i="1" s="1"/>
  <c r="J424" i="1"/>
  <c r="J423" i="1" s="1"/>
  <c r="J422" i="1" s="1"/>
  <c r="J421" i="1" s="1"/>
  <c r="J420" i="1" s="1"/>
  <c r="J377" i="1"/>
  <c r="J376" i="1" s="1"/>
  <c r="J375" i="1" s="1"/>
  <c r="J371" i="1" s="1"/>
  <c r="J370" i="1" s="1"/>
  <c r="H349" i="1"/>
  <c r="H348" i="1" s="1"/>
  <c r="H347" i="1" s="1"/>
  <c r="H346" i="1" s="1"/>
  <c r="I350" i="1"/>
  <c r="J350" i="1" s="1"/>
  <c r="J349" i="1" s="1"/>
  <c r="J348" i="1" s="1"/>
  <c r="J347" i="1" s="1"/>
  <c r="J346" i="1" s="1"/>
  <c r="I343" i="1"/>
  <c r="H275" i="1"/>
  <c r="H274" i="1" s="1"/>
  <c r="H249" i="1"/>
  <c r="H248" i="1" s="1"/>
  <c r="H247" i="1" s="1"/>
  <c r="H246" i="1" s="1"/>
  <c r="H245" i="1" s="1"/>
  <c r="H244" i="1" s="1"/>
  <c r="I250" i="1"/>
  <c r="H215" i="1"/>
  <c r="H214" i="1" s="1"/>
  <c r="H213" i="1" s="1"/>
  <c r="H212" i="1" s="1"/>
  <c r="H211" i="1" s="1"/>
  <c r="H210" i="1" s="1"/>
  <c r="I216" i="1"/>
  <c r="I215" i="1" s="1"/>
  <c r="I214" i="1" s="1"/>
  <c r="I213" i="1" s="1"/>
  <c r="I212" i="1" s="1"/>
  <c r="I211" i="1" s="1"/>
  <c r="I210" i="1" s="1"/>
  <c r="H194" i="1"/>
  <c r="H193" i="1" s="1"/>
  <c r="H192" i="1" s="1"/>
  <c r="H191" i="1" s="1"/>
  <c r="H190" i="1" s="1"/>
  <c r="H189" i="1" s="1"/>
  <c r="I195" i="1"/>
  <c r="I194" i="1" s="1"/>
  <c r="I193" i="1" s="1"/>
  <c r="I192" i="1" s="1"/>
  <c r="I191" i="1" s="1"/>
  <c r="I190" i="1" s="1"/>
  <c r="I189" i="1" s="1"/>
  <c r="H183" i="1"/>
  <c r="H182" i="1" s="1"/>
  <c r="H181" i="1" s="1"/>
  <c r="I183" i="1"/>
  <c r="I182" i="1" s="1"/>
  <c r="I181" i="1" s="1"/>
  <c r="I174" i="1"/>
  <c r="I159" i="1"/>
  <c r="I158" i="1" s="1"/>
  <c r="I157" i="1" s="1"/>
  <c r="J155" i="1"/>
  <c r="J154" i="1" s="1"/>
  <c r="J153" i="1" s="1"/>
  <c r="I155" i="1"/>
  <c r="I154" i="1" s="1"/>
  <c r="I153" i="1" s="1"/>
  <c r="H155" i="1"/>
  <c r="H154" i="1" s="1"/>
  <c r="H153" i="1" s="1"/>
  <c r="H139" i="1"/>
  <c r="H138" i="1" s="1"/>
  <c r="H137" i="1" s="1"/>
  <c r="H136" i="1" s="1"/>
  <c r="H135" i="1" s="1"/>
  <c r="H134" i="1" s="1"/>
  <c r="I140" i="1"/>
  <c r="I139" i="1" s="1"/>
  <c r="I138" i="1" s="1"/>
  <c r="I137" i="1" s="1"/>
  <c r="I136" i="1" s="1"/>
  <c r="I135" i="1" s="1"/>
  <c r="I134" i="1" s="1"/>
  <c r="H131" i="1"/>
  <c r="H130" i="1" s="1"/>
  <c r="H129" i="1" s="1"/>
  <c r="H128" i="1" s="1"/>
  <c r="H127" i="1" s="1"/>
  <c r="H126" i="1" s="1"/>
  <c r="I132" i="1"/>
  <c r="I131" i="1" s="1"/>
  <c r="I130" i="1" s="1"/>
  <c r="I129" i="1" s="1"/>
  <c r="I128" i="1" s="1"/>
  <c r="I127" i="1" s="1"/>
  <c r="I126" i="1" s="1"/>
  <c r="H121" i="1"/>
  <c r="H120" i="1" s="1"/>
  <c r="H119" i="1" s="1"/>
  <c r="H118" i="1" s="1"/>
  <c r="H117" i="1" s="1"/>
  <c r="H116" i="1" s="1"/>
  <c r="I122" i="1"/>
  <c r="I121" i="1" s="1"/>
  <c r="I120" i="1" s="1"/>
  <c r="I119" i="1" s="1"/>
  <c r="I118" i="1" s="1"/>
  <c r="I117" i="1" s="1"/>
  <c r="I116" i="1" s="1"/>
  <c r="H111" i="1"/>
  <c r="H110" i="1" s="1"/>
  <c r="H109" i="1" s="1"/>
  <c r="H108" i="1" s="1"/>
  <c r="H107" i="1" s="1"/>
  <c r="H106" i="1" s="1"/>
  <c r="H105" i="1" s="1"/>
  <c r="I111" i="1"/>
  <c r="I110" i="1" s="1"/>
  <c r="I109" i="1" s="1"/>
  <c r="I108" i="1" s="1"/>
  <c r="I107" i="1" s="1"/>
  <c r="I106" i="1" s="1"/>
  <c r="I105" i="1" s="1"/>
  <c r="J356" i="1" l="1"/>
  <c r="J357" i="1"/>
  <c r="H273" i="1"/>
  <c r="H272" i="1" s="1"/>
  <c r="H271" i="1" s="1"/>
  <c r="J276" i="1"/>
  <c r="J275" i="1" s="1"/>
  <c r="J274" i="1" s="1"/>
  <c r="I276" i="1"/>
  <c r="I275" i="1" s="1"/>
  <c r="I274" i="1" s="1"/>
  <c r="I180" i="1"/>
  <c r="I179" i="1" s="1"/>
  <c r="I178" i="1" s="1"/>
  <c r="I177" i="1" s="1"/>
  <c r="I176" i="1" s="1"/>
  <c r="H180" i="1"/>
  <c r="H179" i="1" s="1"/>
  <c r="H178" i="1" s="1"/>
  <c r="H177" i="1" s="1"/>
  <c r="H176" i="1" s="1"/>
  <c r="H209" i="1"/>
  <c r="H208" i="1" s="1"/>
  <c r="I115" i="1"/>
  <c r="I114" i="1" s="1"/>
  <c r="H115" i="1"/>
  <c r="H114" i="1" s="1"/>
  <c r="H450" i="1"/>
  <c r="H449" i="1" s="1"/>
  <c r="H448" i="1" s="1"/>
  <c r="H447" i="1" s="1"/>
  <c r="J450" i="1"/>
  <c r="J449" i="1" s="1"/>
  <c r="J448" i="1" s="1"/>
  <c r="I450" i="1"/>
  <c r="I449" i="1" s="1"/>
  <c r="I448" i="1" s="1"/>
  <c r="I447" i="1" s="1"/>
  <c r="I393" i="1"/>
  <c r="I392" i="1" s="1"/>
  <c r="I209" i="1"/>
  <c r="I208" i="1" s="1"/>
  <c r="H188" i="1"/>
  <c r="H187" i="1" s="1"/>
  <c r="I188" i="1"/>
  <c r="I187" i="1" s="1"/>
  <c r="I125" i="1"/>
  <c r="I124" i="1" s="1"/>
  <c r="H125" i="1"/>
  <c r="H124" i="1" s="1"/>
  <c r="I104" i="1"/>
  <c r="H104" i="1"/>
  <c r="I172" i="1"/>
  <c r="J132" i="1"/>
  <c r="J131" i="1" s="1"/>
  <c r="J130" i="1" s="1"/>
  <c r="J129" i="1" s="1"/>
  <c r="J128" i="1" s="1"/>
  <c r="J127" i="1" s="1"/>
  <c r="J126" i="1" s="1"/>
  <c r="J111" i="1"/>
  <c r="J110" i="1" s="1"/>
  <c r="J109" i="1" s="1"/>
  <c r="J108" i="1" s="1"/>
  <c r="J107" i="1" s="1"/>
  <c r="J106" i="1" s="1"/>
  <c r="J105" i="1" s="1"/>
  <c r="J216" i="1"/>
  <c r="J215" i="1" s="1"/>
  <c r="J214" i="1" s="1"/>
  <c r="J213" i="1" s="1"/>
  <c r="J212" i="1" s="1"/>
  <c r="J211" i="1" s="1"/>
  <c r="J210" i="1" s="1"/>
  <c r="I349" i="1"/>
  <c r="I348" i="1" s="1"/>
  <c r="I347" i="1" s="1"/>
  <c r="I346" i="1" s="1"/>
  <c r="J122" i="1"/>
  <c r="J140" i="1"/>
  <c r="J139" i="1" s="1"/>
  <c r="J138" i="1" s="1"/>
  <c r="J137" i="1" s="1"/>
  <c r="J136" i="1" s="1"/>
  <c r="J135" i="1" s="1"/>
  <c r="J134" i="1" s="1"/>
  <c r="J183" i="1"/>
  <c r="J182" i="1" s="1"/>
  <c r="J181" i="1" s="1"/>
  <c r="J250" i="1"/>
  <c r="J249" i="1" s="1"/>
  <c r="J248" i="1" s="1"/>
  <c r="J247" i="1" s="1"/>
  <c r="J246" i="1" s="1"/>
  <c r="J245" i="1" s="1"/>
  <c r="J244" i="1" s="1"/>
  <c r="I249" i="1"/>
  <c r="I248" i="1" s="1"/>
  <c r="I247" i="1" s="1"/>
  <c r="I246" i="1" s="1"/>
  <c r="I245" i="1" s="1"/>
  <c r="I244" i="1" s="1"/>
  <c r="J121" i="1"/>
  <c r="J120" i="1" s="1"/>
  <c r="J119" i="1" s="1"/>
  <c r="J118" i="1" s="1"/>
  <c r="J117" i="1" s="1"/>
  <c r="J116" i="1" s="1"/>
  <c r="J195" i="1"/>
  <c r="J194" i="1" s="1"/>
  <c r="J193" i="1" s="1"/>
  <c r="J192" i="1" s="1"/>
  <c r="J191" i="1" s="1"/>
  <c r="J190" i="1" s="1"/>
  <c r="J189" i="1" s="1"/>
  <c r="H102" i="1"/>
  <c r="H101" i="1" s="1"/>
  <c r="H100" i="1" s="1"/>
  <c r="H99" i="1" s="1"/>
  <c r="I103" i="1"/>
  <c r="J103" i="1" s="1"/>
  <c r="J102" i="1" s="1"/>
  <c r="J101" i="1" s="1"/>
  <c r="J100" i="1" s="1"/>
  <c r="J99" i="1" s="1"/>
  <c r="H91" i="1"/>
  <c r="I92" i="1"/>
  <c r="I91" i="1" s="1"/>
  <c r="I62" i="1"/>
  <c r="J62" i="1" s="1"/>
  <c r="I56" i="1"/>
  <c r="J56" i="1" s="1"/>
  <c r="I55" i="1"/>
  <c r="J55" i="1" s="1"/>
  <c r="I43" i="1"/>
  <c r="J43" i="1" s="1"/>
  <c r="I273" i="1" l="1"/>
  <c r="I272" i="1" s="1"/>
  <c r="I271" i="1" s="1"/>
  <c r="J273" i="1"/>
  <c r="J272" i="1" s="1"/>
  <c r="J271" i="1" s="1"/>
  <c r="J180" i="1"/>
  <c r="J179" i="1" s="1"/>
  <c r="J178" i="1" s="1"/>
  <c r="J177" i="1" s="1"/>
  <c r="J176" i="1" s="1"/>
  <c r="J115" i="1"/>
  <c r="J114" i="1" s="1"/>
  <c r="H270" i="1"/>
  <c r="H269" i="1" s="1"/>
  <c r="H243" i="1"/>
  <c r="H242" i="1" s="1"/>
  <c r="H241" i="1" s="1"/>
  <c r="J209" i="1"/>
  <c r="J208" i="1" s="1"/>
  <c r="J188" i="1"/>
  <c r="J187" i="1" s="1"/>
  <c r="I90" i="1"/>
  <c r="I89" i="1" s="1"/>
  <c r="H90" i="1"/>
  <c r="H89" i="1" s="1"/>
  <c r="J447" i="1"/>
  <c r="J345" i="1"/>
  <c r="J125" i="1"/>
  <c r="J124" i="1" s="1"/>
  <c r="J104" i="1"/>
  <c r="I345" i="1"/>
  <c r="I102" i="1"/>
  <c r="I101" i="1" s="1"/>
  <c r="I100" i="1" s="1"/>
  <c r="I99" i="1" s="1"/>
  <c r="I98" i="1" s="1"/>
  <c r="H97" i="1"/>
  <c r="H98" i="1"/>
  <c r="J98" i="1"/>
  <c r="J97" i="1"/>
  <c r="J92" i="1"/>
  <c r="J91" i="1" s="1"/>
  <c r="H330" i="1"/>
  <c r="H329" i="1" s="1"/>
  <c r="H326" i="1"/>
  <c r="I326" i="1" s="1"/>
  <c r="I342" i="1"/>
  <c r="H288" i="1"/>
  <c r="I288" i="1" s="1"/>
  <c r="J288" i="1" s="1"/>
  <c r="I204" i="1"/>
  <c r="J204" i="1" s="1"/>
  <c r="J203" i="1" s="1"/>
  <c r="J202" i="1" s="1"/>
  <c r="J201" i="1" s="1"/>
  <c r="J200" i="1" s="1"/>
  <c r="J199" i="1" s="1"/>
  <c r="J198" i="1" s="1"/>
  <c r="J197" i="1" s="1"/>
  <c r="J186" i="1" s="1"/>
  <c r="H172" i="1"/>
  <c r="J270" i="1" l="1"/>
  <c r="J269" i="1" s="1"/>
  <c r="I270" i="1"/>
  <c r="I269" i="1" s="1"/>
  <c r="I243" i="1"/>
  <c r="I242" i="1" s="1"/>
  <c r="I241" i="1" s="1"/>
  <c r="J243" i="1"/>
  <c r="J242" i="1" s="1"/>
  <c r="J241" i="1" s="1"/>
  <c r="J96" i="1"/>
  <c r="J95" i="1" s="1"/>
  <c r="J94" i="1" s="1"/>
  <c r="H96" i="1"/>
  <c r="H95" i="1" s="1"/>
  <c r="H94" i="1" s="1"/>
  <c r="J90" i="1"/>
  <c r="J89" i="1" s="1"/>
  <c r="I97" i="1"/>
  <c r="I356" i="1"/>
  <c r="H325" i="1"/>
  <c r="H324" i="1" s="1"/>
  <c r="I324" i="1" s="1"/>
  <c r="I331" i="1"/>
  <c r="H203" i="1"/>
  <c r="H202" i="1" s="1"/>
  <c r="H201" i="1" s="1"/>
  <c r="H200" i="1" s="1"/>
  <c r="H199" i="1" s="1"/>
  <c r="H198" i="1" s="1"/>
  <c r="H197" i="1" s="1"/>
  <c r="H186" i="1" s="1"/>
  <c r="I203" i="1"/>
  <c r="I202" i="1" s="1"/>
  <c r="I201" i="1" s="1"/>
  <c r="I200" i="1" s="1"/>
  <c r="I199" i="1" s="1"/>
  <c r="I198" i="1" s="1"/>
  <c r="I197" i="1" s="1"/>
  <c r="I186" i="1" s="1"/>
  <c r="J365" i="1"/>
  <c r="H361" i="1"/>
  <c r="I362" i="1"/>
  <c r="J362" i="1" s="1"/>
  <c r="I358" i="1"/>
  <c r="J358" i="1" s="1"/>
  <c r="I96" i="1" l="1"/>
  <c r="I95" i="1" s="1"/>
  <c r="I94" i="1" s="1"/>
  <c r="J331" i="1"/>
  <c r="J330" i="1" s="1"/>
  <c r="J329" i="1" s="1"/>
  <c r="I330" i="1"/>
  <c r="I329" i="1" s="1"/>
  <c r="I364" i="1"/>
  <c r="J364" i="1" l="1"/>
  <c r="J363" i="1" s="1"/>
  <c r="J361" i="1" s="1"/>
  <c r="I363" i="1"/>
  <c r="I361" i="1" s="1"/>
  <c r="I355" i="1" s="1"/>
  <c r="I354" i="1" s="1"/>
  <c r="I353" i="1" s="1"/>
  <c r="I352" i="1" s="1"/>
  <c r="I415" i="1"/>
  <c r="J415" i="1" s="1"/>
  <c r="I287" i="1"/>
  <c r="H289" i="1"/>
  <c r="I290" i="1"/>
  <c r="I289" i="1" s="1"/>
  <c r="J287" i="1" l="1"/>
  <c r="J286" i="1" s="1"/>
  <c r="J285" i="1" s="1"/>
  <c r="I286" i="1"/>
  <c r="I285" i="1" s="1"/>
  <c r="I284" i="1" s="1"/>
  <c r="I283" i="1" s="1"/>
  <c r="I282" i="1" s="1"/>
  <c r="I281" i="1" s="1"/>
  <c r="J290" i="1"/>
  <c r="J289" i="1" s="1"/>
  <c r="H286" i="1"/>
  <c r="H285" i="1" s="1"/>
  <c r="H284" i="1" s="1"/>
  <c r="H283" i="1" s="1"/>
  <c r="H282" i="1" s="1"/>
  <c r="H281" i="1" s="1"/>
  <c r="H158" i="1"/>
  <c r="H157" i="1" s="1"/>
  <c r="J159" i="1"/>
  <c r="J158" i="1" s="1"/>
  <c r="J157" i="1" s="1"/>
  <c r="I63" i="1"/>
  <c r="J63" i="1" s="1"/>
  <c r="J284" i="1" l="1"/>
  <c r="J283" i="1" s="1"/>
  <c r="J282" i="1" s="1"/>
  <c r="J281" i="1" s="1"/>
  <c r="I58" i="1" l="1"/>
  <c r="J58" i="1" s="1"/>
  <c r="J54" i="1" l="1"/>
  <c r="J53" i="1" s="1"/>
  <c r="H259" i="1"/>
  <c r="H258" i="1" s="1"/>
  <c r="H257" i="1" s="1"/>
  <c r="H256" i="1" s="1"/>
  <c r="H255" i="1" s="1"/>
  <c r="I267" i="1"/>
  <c r="I266" i="1" s="1"/>
  <c r="I265" i="1" s="1"/>
  <c r="I264" i="1" s="1"/>
  <c r="I263" i="1" s="1"/>
  <c r="I262" i="1" s="1"/>
  <c r="H266" i="1"/>
  <c r="H265" i="1" s="1"/>
  <c r="H264" i="1" s="1"/>
  <c r="H263" i="1" s="1"/>
  <c r="H262" i="1" s="1"/>
  <c r="I260" i="1"/>
  <c r="J260" i="1" s="1"/>
  <c r="J259" i="1" s="1"/>
  <c r="J258" i="1" s="1"/>
  <c r="J257" i="1" s="1"/>
  <c r="J256" i="1" s="1"/>
  <c r="J255" i="1" s="1"/>
  <c r="I223" i="1" l="1"/>
  <c r="I222" i="1" s="1"/>
  <c r="I221" i="1" s="1"/>
  <c r="I220" i="1" s="1"/>
  <c r="I219" i="1" s="1"/>
  <c r="J223" i="1"/>
  <c r="J222" i="1" s="1"/>
  <c r="J221" i="1" s="1"/>
  <c r="J220" i="1" s="1"/>
  <c r="I259" i="1"/>
  <c r="I258" i="1" s="1"/>
  <c r="I257" i="1" s="1"/>
  <c r="I256" i="1" s="1"/>
  <c r="I255" i="1" s="1"/>
  <c r="I254" i="1" s="1"/>
  <c r="I253" i="1" s="1"/>
  <c r="I252" i="1" s="1"/>
  <c r="H254" i="1"/>
  <c r="H253" i="1" s="1"/>
  <c r="J267" i="1"/>
  <c r="J266" i="1" s="1"/>
  <c r="J265" i="1" s="1"/>
  <c r="J264" i="1" s="1"/>
  <c r="J263" i="1" s="1"/>
  <c r="J262" i="1" s="1"/>
  <c r="J254" i="1" s="1"/>
  <c r="J253" i="1" s="1"/>
  <c r="J252" i="1" s="1"/>
  <c r="J219" i="1" l="1"/>
  <c r="J218" i="1" s="1"/>
  <c r="J207" i="1" s="1"/>
  <c r="J206" i="1" s="1"/>
  <c r="I218" i="1"/>
  <c r="I207" i="1" s="1"/>
  <c r="I206" i="1" s="1"/>
  <c r="I418" i="1"/>
  <c r="I416" i="1" s="1"/>
  <c r="I412" i="1"/>
  <c r="J412" i="1" s="1"/>
  <c r="H355" i="1"/>
  <c r="H354" i="1" s="1"/>
  <c r="H341" i="1"/>
  <c r="H340" i="1" s="1"/>
  <c r="H339" i="1" s="1"/>
  <c r="H338" i="1" s="1"/>
  <c r="J411" i="1" l="1"/>
  <c r="J410" i="1" s="1"/>
  <c r="I411" i="1"/>
  <c r="I410" i="1" s="1"/>
  <c r="I414" i="1"/>
  <c r="J418" i="1"/>
  <c r="J416" i="1" l="1"/>
  <c r="J414" i="1" s="1"/>
  <c r="J343" i="1"/>
  <c r="J342" i="1" s="1"/>
  <c r="I341" i="1"/>
  <c r="I340" i="1" s="1"/>
  <c r="I339" i="1" s="1"/>
  <c r="I338" i="1" s="1"/>
  <c r="J341" i="1" l="1"/>
  <c r="J340" i="1" s="1"/>
  <c r="J339" i="1" s="1"/>
  <c r="J338" i="1" s="1"/>
  <c r="H317" i="1"/>
  <c r="I319" i="1"/>
  <c r="J319" i="1" s="1"/>
  <c r="H48" i="1"/>
  <c r="I49" i="1" l="1"/>
  <c r="H46" i="1"/>
  <c r="I46" i="1"/>
  <c r="J46" i="1"/>
  <c r="I45" i="1" l="1"/>
  <c r="I44" i="1" s="1"/>
  <c r="H45" i="1"/>
  <c r="H44" i="1" s="1"/>
  <c r="J49" i="1"/>
  <c r="J48" i="1" s="1"/>
  <c r="I48" i="1"/>
  <c r="J45" i="1" l="1"/>
  <c r="J44" i="1" s="1"/>
  <c r="I316" i="1"/>
  <c r="I315" i="1" s="1"/>
  <c r="I314" i="1" s="1"/>
  <c r="I313" i="1" s="1"/>
  <c r="I312" i="1" s="1"/>
  <c r="H316" i="1"/>
  <c r="H315" i="1" s="1"/>
  <c r="H314" i="1" s="1"/>
  <c r="H313" i="1" s="1"/>
  <c r="H312" i="1" s="1"/>
  <c r="J316" i="1" l="1"/>
  <c r="J315" i="1" s="1"/>
  <c r="J314" i="1" s="1"/>
  <c r="J313" i="1" s="1"/>
  <c r="J312" i="1" s="1"/>
  <c r="I309" i="1"/>
  <c r="I308" i="1" s="1"/>
  <c r="I307" i="1" s="1"/>
  <c r="I306" i="1" s="1"/>
  <c r="I305" i="1" s="1"/>
  <c r="I304" i="1" s="1"/>
  <c r="H309" i="1"/>
  <c r="H308" i="1" s="1"/>
  <c r="H307" i="1" s="1"/>
  <c r="H306" i="1" s="1"/>
  <c r="H305" i="1" s="1"/>
  <c r="H304" i="1" s="1"/>
  <c r="H301" i="1"/>
  <c r="H300" i="1" s="1"/>
  <c r="H299" i="1" s="1"/>
  <c r="H298" i="1" s="1"/>
  <c r="H297" i="1" s="1"/>
  <c r="H296" i="1" s="1"/>
  <c r="I301" i="1"/>
  <c r="I300" i="1" s="1"/>
  <c r="I299" i="1" s="1"/>
  <c r="I298" i="1" s="1"/>
  <c r="I297" i="1" s="1"/>
  <c r="I296" i="1" s="1"/>
  <c r="H295" i="1" l="1"/>
  <c r="H294" i="1" s="1"/>
  <c r="H293" i="1" s="1"/>
  <c r="H292" i="1" s="1"/>
  <c r="J301" i="1"/>
  <c r="J300" i="1" s="1"/>
  <c r="J299" i="1" s="1"/>
  <c r="J298" i="1" s="1"/>
  <c r="J297" i="1" s="1"/>
  <c r="J296" i="1" s="1"/>
  <c r="I295" i="1"/>
  <c r="J309" i="1"/>
  <c r="J308" i="1" s="1"/>
  <c r="J307" i="1" s="1"/>
  <c r="J306" i="1" s="1"/>
  <c r="J305" i="1" s="1"/>
  <c r="J304" i="1" s="1"/>
  <c r="H435" i="1"/>
  <c r="H434" i="1" l="1"/>
  <c r="H433" i="1" s="1"/>
  <c r="H432" i="1" s="1"/>
  <c r="H431" i="1" s="1"/>
  <c r="H430" i="1" s="1"/>
  <c r="H429" i="1" s="1"/>
  <c r="I292" i="1"/>
  <c r="I294" i="1"/>
  <c r="I293" i="1" s="1"/>
  <c r="J295" i="1"/>
  <c r="I435" i="1"/>
  <c r="I434" i="1" s="1"/>
  <c r="I433" i="1" s="1"/>
  <c r="I432" i="1" s="1"/>
  <c r="I431" i="1" s="1"/>
  <c r="I430" i="1" s="1"/>
  <c r="I429" i="1" s="1"/>
  <c r="I427" i="1" l="1"/>
  <c r="I426" i="1" s="1"/>
  <c r="I428" i="1"/>
  <c r="H427" i="1"/>
  <c r="H426" i="1" s="1"/>
  <c r="H428" i="1"/>
  <c r="J292" i="1"/>
  <c r="J294" i="1"/>
  <c r="J293" i="1" s="1"/>
  <c r="J436" i="1"/>
  <c r="J435" i="1" s="1"/>
  <c r="J434" i="1" s="1"/>
  <c r="J433" i="1" s="1"/>
  <c r="J432" i="1" s="1"/>
  <c r="J431" i="1" s="1"/>
  <c r="J430" i="1" s="1"/>
  <c r="J429" i="1" s="1"/>
  <c r="J171" i="1"/>
  <c r="J170" i="1" s="1"/>
  <c r="I171" i="1"/>
  <c r="I170" i="1" s="1"/>
  <c r="J427" i="1" l="1"/>
  <c r="J426" i="1" s="1"/>
  <c r="J428" i="1"/>
  <c r="J409" i="1"/>
  <c r="J408" i="1" s="1"/>
  <c r="J407" i="1" s="1"/>
  <c r="J406" i="1" s="1"/>
  <c r="J405" i="1" s="1"/>
  <c r="J404" i="1" s="1"/>
  <c r="I409" i="1"/>
  <c r="I408" i="1" s="1"/>
  <c r="I407" i="1" s="1"/>
  <c r="I406" i="1" s="1"/>
  <c r="I405" i="1" s="1"/>
  <c r="I404" i="1" s="1"/>
  <c r="H414" i="1"/>
  <c r="H411" i="1"/>
  <c r="H410" i="1" s="1"/>
  <c r="H376" i="1"/>
  <c r="H375" i="1" s="1"/>
  <c r="H371" i="1" s="1"/>
  <c r="H370" i="1" s="1"/>
  <c r="J337" i="1"/>
  <c r="I337" i="1"/>
  <c r="H345" i="1"/>
  <c r="H337" i="1" s="1"/>
  <c r="H252" i="1"/>
  <c r="H223" i="1"/>
  <c r="H222" i="1" s="1"/>
  <c r="H221" i="1" s="1"/>
  <c r="H220" i="1" s="1"/>
  <c r="H171" i="1"/>
  <c r="H409" i="1" l="1"/>
  <c r="H408" i="1" s="1"/>
  <c r="H407" i="1" s="1"/>
  <c r="H219" i="1"/>
  <c r="H218" i="1" s="1"/>
  <c r="H207" i="1" s="1"/>
  <c r="H206" i="1" s="1"/>
  <c r="J355" i="1"/>
  <c r="J354" i="1" s="1"/>
  <c r="J353" i="1" s="1"/>
  <c r="J352" i="1" s="1"/>
  <c r="J169" i="1"/>
  <c r="J168" i="1" s="1"/>
  <c r="J167" i="1" s="1"/>
  <c r="J166" i="1" s="1"/>
  <c r="I169" i="1"/>
  <c r="I168" i="1" s="1"/>
  <c r="I167" i="1" s="1"/>
  <c r="I166" i="1" s="1"/>
  <c r="H170" i="1"/>
  <c r="H169" i="1" s="1"/>
  <c r="H168" i="1" s="1"/>
  <c r="H167" i="1" s="1"/>
  <c r="H166" i="1" s="1"/>
  <c r="J151" i="1"/>
  <c r="J150" i="1" s="1"/>
  <c r="I151" i="1"/>
  <c r="I150" i="1" s="1"/>
  <c r="H151" i="1"/>
  <c r="H150" i="1" s="1"/>
  <c r="H36" i="1"/>
  <c r="I39" i="1"/>
  <c r="J39" i="1" s="1"/>
  <c r="J38" i="1" s="1"/>
  <c r="H38" i="1"/>
  <c r="J42" i="1"/>
  <c r="J41" i="1" s="1"/>
  <c r="J40" i="1" s="1"/>
  <c r="I42" i="1"/>
  <c r="I41" i="1" s="1"/>
  <c r="I40" i="1" s="1"/>
  <c r="H42" i="1"/>
  <c r="H41" i="1" s="1"/>
  <c r="H40" i="1" s="1"/>
  <c r="I54" i="1"/>
  <c r="I53" i="1" s="1"/>
  <c r="H54" i="1"/>
  <c r="H53" i="1" s="1"/>
  <c r="J61" i="1"/>
  <c r="I61" i="1"/>
  <c r="I60" i="1" s="1"/>
  <c r="H61" i="1"/>
  <c r="H60" i="1" s="1"/>
  <c r="I72" i="1"/>
  <c r="J72" i="1" s="1"/>
  <c r="J71" i="1" s="1"/>
  <c r="J70" i="1" s="1"/>
  <c r="H71" i="1"/>
  <c r="H70" i="1" s="1"/>
  <c r="I76" i="1"/>
  <c r="J76" i="1" s="1"/>
  <c r="J75" i="1" s="1"/>
  <c r="J74" i="1" s="1"/>
  <c r="J73" i="1" s="1"/>
  <c r="H75" i="1"/>
  <c r="H74" i="1" s="1"/>
  <c r="H73" i="1" s="1"/>
  <c r="H406" i="1" l="1"/>
  <c r="H405" i="1" s="1"/>
  <c r="H404" i="1" s="1"/>
  <c r="J69" i="1"/>
  <c r="J68" i="1" s="1"/>
  <c r="H69" i="1"/>
  <c r="H68" i="1" s="1"/>
  <c r="J60" i="1"/>
  <c r="J52" i="1" s="1"/>
  <c r="J51" i="1" s="1"/>
  <c r="J50" i="1" s="1"/>
  <c r="H35" i="1"/>
  <c r="H34" i="1" s="1"/>
  <c r="H33" i="1" s="1"/>
  <c r="J403" i="1"/>
  <c r="I403" i="1"/>
  <c r="J149" i="1"/>
  <c r="I149" i="1"/>
  <c r="I148" i="1" s="1"/>
  <c r="I147" i="1" s="1"/>
  <c r="I146" i="1" s="1"/>
  <c r="I145" i="1" s="1"/>
  <c r="H149" i="1"/>
  <c r="H148" i="1" s="1"/>
  <c r="H147" i="1" s="1"/>
  <c r="H146" i="1" s="1"/>
  <c r="H145" i="1" s="1"/>
  <c r="J36" i="1"/>
  <c r="J35" i="1" s="1"/>
  <c r="I36" i="1"/>
  <c r="H52" i="1"/>
  <c r="H51" i="1" s="1"/>
  <c r="I38" i="1"/>
  <c r="I75" i="1"/>
  <c r="I74" i="1" s="1"/>
  <c r="I73" i="1" s="1"/>
  <c r="I52" i="1"/>
  <c r="I71" i="1"/>
  <c r="I70" i="1" s="1"/>
  <c r="I445" i="1"/>
  <c r="J445" i="1" s="1"/>
  <c r="H444" i="1"/>
  <c r="H443" i="1" s="1"/>
  <c r="H442" i="1" s="1"/>
  <c r="J148" i="1" l="1"/>
  <c r="J147" i="1" s="1"/>
  <c r="J146" i="1" s="1"/>
  <c r="J145" i="1" s="1"/>
  <c r="I69" i="1"/>
  <c r="I68" i="1" s="1"/>
  <c r="I35" i="1"/>
  <c r="H403" i="1"/>
  <c r="I165" i="1"/>
  <c r="I164" i="1" s="1"/>
  <c r="H165" i="1"/>
  <c r="H164" i="1" s="1"/>
  <c r="J165" i="1"/>
  <c r="J164" i="1" s="1"/>
  <c r="I143" i="1"/>
  <c r="I142" i="1" s="1"/>
  <c r="I144" i="1"/>
  <c r="H143" i="1"/>
  <c r="H142" i="1" s="1"/>
  <c r="H144" i="1"/>
  <c r="H50" i="1"/>
  <c r="I51" i="1"/>
  <c r="I50" i="1" s="1"/>
  <c r="I34" i="1"/>
  <c r="J34" i="1"/>
  <c r="H353" i="1"/>
  <c r="H352" i="1" s="1"/>
  <c r="I443" i="1"/>
  <c r="J443" i="1" s="1"/>
  <c r="H32" i="1"/>
  <c r="I444" i="1"/>
  <c r="J444" i="1" s="1"/>
  <c r="J143" i="1" l="1"/>
  <c r="J142" i="1" s="1"/>
  <c r="J144" i="1"/>
  <c r="H31" i="1"/>
  <c r="H30" i="1" s="1"/>
  <c r="H29" i="1" s="1"/>
  <c r="H28" i="1" s="1"/>
  <c r="I442" i="1"/>
  <c r="J442" i="1" s="1"/>
  <c r="H441" i="1"/>
  <c r="H440" i="1" s="1"/>
  <c r="H439" i="1" s="1"/>
  <c r="I439" i="1" s="1"/>
  <c r="J439" i="1" s="1"/>
  <c r="J33" i="1"/>
  <c r="J32" i="1" s="1"/>
  <c r="I33" i="1"/>
  <c r="I32" i="1" s="1"/>
  <c r="J326" i="1" l="1"/>
  <c r="J31" i="1"/>
  <c r="J30" i="1" s="1"/>
  <c r="I31" i="1"/>
  <c r="I30" i="1" s="1"/>
  <c r="I441" i="1"/>
  <c r="I440" i="1" s="1"/>
  <c r="I325" i="1"/>
  <c r="J325" i="1" s="1"/>
  <c r="J441" i="1" l="1"/>
  <c r="J440" i="1" s="1"/>
  <c r="I29" i="1"/>
  <c r="I28" i="1" s="1"/>
  <c r="J29" i="1"/>
  <c r="J28" i="1" s="1"/>
  <c r="H323" i="1"/>
  <c r="J324" i="1"/>
  <c r="H322" i="1" l="1"/>
  <c r="H438" i="1"/>
  <c r="I323" i="1"/>
  <c r="J323" i="1" s="1"/>
  <c r="H321" i="1" l="1"/>
  <c r="H280" i="1" s="1"/>
  <c r="H240" i="1" s="1"/>
  <c r="H27" i="1" s="1"/>
  <c r="I322" i="1"/>
  <c r="I321" i="1" s="1"/>
  <c r="I280" i="1" s="1"/>
  <c r="I240" i="1" l="1"/>
  <c r="J322" i="1"/>
  <c r="J321" i="1" s="1"/>
  <c r="J280" i="1" l="1"/>
  <c r="J240" i="1" s="1"/>
  <c r="I438" i="1" l="1"/>
  <c r="I27" i="1" s="1"/>
  <c r="I456" i="1" l="1"/>
  <c r="J438" i="1"/>
  <c r="J27" i="1" s="1"/>
  <c r="H456" i="1"/>
  <c r="J456" i="1" l="1"/>
</calcChain>
</file>

<file path=xl/sharedStrings.xml><?xml version="1.0" encoding="utf-8"?>
<sst xmlns="http://schemas.openxmlformats.org/spreadsheetml/2006/main" count="2425" uniqueCount="287">
  <si>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</si>
  <si>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</si>
  <si>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</si>
  <si>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</si>
  <si>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</si>
  <si>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</si>
  <si>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</si>
  <si>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</si>
  <si>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</si>
  <si>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</si>
  <si>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</si>
  <si>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</si>
  <si>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</si>
  <si>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</si>
  <si>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</si>
  <si>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</si>
  <si>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</si>
  <si>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</si>
  <si>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</si>
  <si>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</si>
  <si>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</si>
  <si>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</si>
  <si>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</si>
  <si>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</si>
  <si>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</si>
  <si>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</si>
  <si>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</si>
  <si>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</si>
  <si>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</si>
  <si>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</si>
  <si>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</si>
  <si>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</si>
  <si>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</si>
  <si>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</si>
  <si>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</si>
  <si>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</si>
  <si>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</si>
  <si>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</si>
  <si>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</si>
  <si>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</si>
  <si>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</si>
  <si>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</si>
  <si>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</si>
  <si>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</si>
  <si>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</si>
  <si>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</si>
  <si>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</si>
  <si>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</si>
  <si>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</si>
  <si>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</si>
  <si>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</si>
  <si>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</si>
  <si>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</si>
  <si>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</si>
  <si>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</si>
  <si>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</si>
  <si>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</si>
  <si>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</si>
  <si>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</si>
  <si>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</si>
  <si>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</si>
  <si>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</si>
  <si>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</si>
  <si>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</si>
  <si>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</si>
  <si>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</si>
  <si>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</si>
  <si>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</si>
  <si>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</si>
  <si>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</si>
  <si>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</si>
  <si>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</si>
  <si>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</si>
  <si>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</si>
  <si>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</si>
  <si>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</si>
  <si>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</si>
  <si>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</si>
  <si>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</si>
  <si>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</si>
  <si>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</si>
  <si>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</si>
  <si>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</si>
  <si>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</si>
  <si>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</si>
  <si>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</si>
  <si>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</si>
  <si>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</si>
  <si>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</si>
  <si>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</si>
  <si>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</si>
  <si>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</si>
  <si>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</si>
  <si>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</si>
  <si>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</si>
  <si>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</si>
  <si>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</si>
  <si>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</si>
  <si>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</si>
  <si>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</si>
  <si>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</si>
  <si>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</si>
  <si>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</si>
  <si>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</si>
  <si>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</si>
  <si>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</si>
  <si>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</si>
  <si>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</si>
  <si>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</si>
  <si>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</si>
  <si>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</si>
  <si>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</si>
  <si>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</si>
  <si>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</si>
  <si>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</si>
  <si>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</si>
  <si>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</si>
  <si>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</si>
  <si>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</si>
  <si>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</si>
  <si>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</si>
  <si>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</si>
  <si>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</si>
  <si>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</si>
  <si>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</si>
  <si>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</si>
  <si>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</si>
  <si>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</si>
  <si>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</si>
  <si>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</si>
  <si>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</si>
  <si>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</si>
  <si>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</si>
  <si>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</si>
  <si>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</si>
  <si>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</si>
  <si>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</si>
  <si>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</si>
  <si>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</si>
  <si>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</si>
  <si>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</si>
  <si>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</si>
  <si>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</si>
  <si>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</si>
  <si>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</si>
  <si>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</si>
  <si>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</si>
  <si>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</si>
  <si>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</si>
  <si>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</si>
  <si>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</si>
  <si>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</si>
  <si>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</si>
  <si>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</si>
  <si>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</si>
  <si>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</si>
  <si>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</si>
  <si>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</si>
  <si>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</si>
  <si>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</si>
  <si>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</si>
  <si>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</si>
  <si>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</si>
  <si>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</si>
  <si>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</si>
  <si>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</si>
  <si>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</si>
  <si>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</si>
  <si>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</si>
  <si>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</si>
  <si>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</si>
  <si>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</si>
  <si>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</si>
  <si>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</si>
  <si>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</si>
  <si>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</si>
  <si>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</si>
  <si>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</si>
  <si>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</si>
  <si>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</si>
  <si>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</si>
  <si>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</si>
  <si>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</si>
  <si>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</si>
  <si>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</si>
  <si>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</si>
  <si>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</si>
  <si>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</si>
  <si>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</si>
  <si>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</si>
  <si>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</si>
  <si>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</si>
  <si>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</si>
  <si>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</si>
  <si>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</si>
  <si>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</si>
  <si>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</si>
  <si>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</si>
  <si>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</si>
  <si>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</si>
  <si>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</si>
  <si>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</si>
  <si>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</si>
  <si>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</si>
  <si>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</si>
  <si>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</si>
  <si>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</si>
  <si>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</si>
  <si>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</si>
  <si>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</si>
  <si>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</si>
  <si>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</si>
  <si>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</si>
  <si>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</si>
  <si>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</si>
  <si>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</si>
  <si>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</si>
  <si>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</si>
  <si>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</si>
  <si>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</si>
  <si>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</si>
  <si>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</si>
  <si>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</si>
  <si>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</si>
  <si>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</si>
  <si>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</si>
  <si>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</si>
  <si>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</si>
  <si>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</si>
  <si>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</si>
  <si>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</si>
  <si>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</si>
  <si>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</si>
  <si>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</si>
  <si>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</si>
  <si>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</si>
  <si>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</si>
  <si>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</si>
  <si>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</si>
  <si>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</si>
  <si>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</si>
  <si>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</si>
  <si>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</si>
  <si>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</si>
  <si>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классификации расходов Российской Федерации в 2022 году</t>
  </si>
  <si>
    <t>и в плановом периоде 2023 и 2024 годов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</si>
  <si>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</si>
  <si>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</si>
  <si>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</si>
  <si>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Обеспечение проведения выборов и референдумов</t>
  </si>
  <si>
    <t>72 0</t>
  </si>
  <si>
    <t>72 0 00</t>
  </si>
  <si>
    <t>Проведение выборов в представительные органы сельского поселения</t>
  </si>
  <si>
    <t>72 0 00 14000</t>
  </si>
  <si>
    <t>297</t>
  </si>
  <si>
    <t>Уплата иных платежей</t>
  </si>
  <si>
    <t>72 0 00 04010</t>
  </si>
  <si>
    <t>Реализация других функций, связанных с участием в Совете муниципальных образований КЧР</t>
  </si>
  <si>
    <t>72 0 00 26010</t>
  </si>
  <si>
    <t>99 0 00 08000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</si>
  <si>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</si>
  <si>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</si>
  <si>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</si>
  <si>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</si>
  <si>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</si>
  <si>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</si>
  <si>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</si>
  <si>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08 2 02</t>
  </si>
  <si>
    <t>08 2 02 52690</t>
  </si>
  <si>
    <t>(тыс. руб.)</t>
  </si>
  <si>
    <t>к решению Совета Преградненского сельского поселения</t>
  </si>
  <si>
    <t>"Об утверждении бюджета Преградненского сельского</t>
  </si>
  <si>
    <t xml:space="preserve">поселения на 2022 год и плановый период </t>
  </si>
  <si>
    <t>2022 и 2023 годов"</t>
  </si>
  <si>
    <t>Приложение 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</si>
  <si>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</si>
  <si>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</si>
  <si>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</si>
  <si>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</si>
  <si>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</si>
  <si>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</si>
  <si>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Дорожное хозяйство (дорожные фонды)</t>
  </si>
  <si>
    <t>99 6 00</t>
  </si>
  <si>
    <t>99 6 00 80040</t>
  </si>
  <si>
    <t>Ремонт дорог общего пользования</t>
  </si>
  <si>
    <t>Капитальный ремонт и ремонт автомобильных дорог в границах сельских поселений</t>
  </si>
  <si>
    <t>от  28.01.2022 № 1 "О внесении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</si>
</sst>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0.000"/>
    <numFmt numFmtId="170" formatCode="[$-419]0.000"/>
    <numFmt numFmtId="171" formatCode="[$-419]0.00000"/>
    <numFmt numFmtId="172" formatCode="0.00000"/>
  </numFmts>
  <fonts count="37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74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4" fontId="26" fillId="0" borderId="0" xfId="1" applyNumberFormat="1" applyFont="1" applyBorder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9" fillId="4" borderId="3" xfId="1" applyNumberFormat="1" applyFont="1" applyFill="1" applyBorder="1" applyAlignment="1">
      <alignment horizontal="left"/>
    </xf>
    <xf numFmtId="49" fontId="17" fillId="5" borderId="10" xfId="1" applyNumberFormat="1" applyFont="1" applyFill="1" applyBorder="1" applyAlignment="1">
      <alignment horizontal="lef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6" fontId="13" fillId="0" borderId="0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66" fontId="30" fillId="0" borderId="0" xfId="1" applyFont="1" applyAlignment="1">
      <alignment horizontal="left" wrapText="1"/>
    </xf>
    <xf numFmtId="166" fontId="13" fillId="4" borderId="0" xfId="1" applyFont="1" applyFill="1" applyAlignment="1">
      <alignment horizontal="left" vertical="center"/>
    </xf>
    <xf numFmtId="49" fontId="21" fillId="5" borderId="3" xfId="1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/>
    </xf>
    <xf numFmtId="165" fontId="17" fillId="5" borderId="3" xfId="1" applyNumberFormat="1" applyFont="1" applyFill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9" fontId="16" fillId="4" borderId="9" xfId="1" applyNumberFormat="1" applyFont="1" applyFill="1" applyBorder="1" applyAlignment="1">
      <alignment horizontal="right"/>
    </xf>
    <xf numFmtId="169" fontId="16" fillId="4" borderId="3" xfId="1" applyNumberFormat="1" applyFont="1" applyFill="1" applyBorder="1" applyAlignment="1">
      <alignment horizontal="right"/>
    </xf>
    <xf numFmtId="166" fontId="1" fillId="0" borderId="0" xfId="1" applyFont="1" applyAlignment="1">
      <alignment horizontal="left"/>
    </xf>
    <xf numFmtId="166" fontId="34" fillId="0" borderId="0" xfId="1" applyFont="1" applyAlignment="1">
      <alignment horizontal="left"/>
    </xf>
    <xf numFmtId="166" fontId="13" fillId="2" borderId="8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4" fontId="17" fillId="5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2" fontId="17" fillId="0" borderId="3" xfId="1" applyNumberFormat="1" applyFont="1" applyBorder="1" applyAlignment="1">
      <alignment horizontal="right"/>
    </xf>
    <xf numFmtId="2" fontId="17" fillId="2" borderId="3" xfId="1" applyNumberFormat="1" applyFont="1" applyFill="1" applyBorder="1" applyAlignment="1">
      <alignment horizontal="right"/>
    </xf>
    <xf numFmtId="2" fontId="17" fillId="5" borderId="3" xfId="1" applyNumberFormat="1" applyFont="1" applyFill="1" applyBorder="1" applyAlignment="1">
      <alignment horizontal="right"/>
    </xf>
    <xf numFmtId="2" fontId="32" fillId="0" borderId="15" xfId="0" applyNumberFormat="1" applyFont="1" applyBorder="1" applyAlignment="1">
      <alignment horizontal="right"/>
    </xf>
    <xf numFmtId="2" fontId="33" fillId="0" borderId="15" xfId="0" applyNumberFormat="1" applyFont="1" applyBorder="1" applyAlignment="1">
      <alignment horizontal="right"/>
    </xf>
    <xf numFmtId="2" fontId="18" fillId="0" borderId="3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9" fillId="0" borderId="3" xfId="1" applyNumberFormat="1" applyFont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4" fontId="18" fillId="0" borderId="3" xfId="1" applyNumberFormat="1" applyFont="1" applyBorder="1" applyAlignment="1">
      <alignment horizontal="right"/>
    </xf>
    <xf numFmtId="170" fontId="19" fillId="4" borderId="3" xfId="1" applyNumberFormat="1" applyFont="1" applyFill="1" applyBorder="1" applyAlignment="1">
      <alignment horizontal="right"/>
    </xf>
    <xf numFmtId="170" fontId="19" fillId="0" borderId="3" xfId="1" applyNumberFormat="1" applyFont="1" applyBorder="1" applyAlignment="1">
      <alignment horizontal="right"/>
    </xf>
    <xf numFmtId="164" fontId="20" fillId="0" borderId="3" xfId="1" applyNumberFormat="1" applyFont="1" applyBorder="1" applyAlignment="1">
      <alignment horizontal="right" wrapText="1"/>
    </xf>
    <xf numFmtId="164" fontId="21" fillId="2" borderId="3" xfId="1" applyNumberFormat="1" applyFont="1" applyFill="1" applyBorder="1" applyAlignment="1">
      <alignment horizontal="right" wrapText="1"/>
    </xf>
    <xf numFmtId="164" fontId="20" fillId="2" borderId="3" xfId="1" applyNumberFormat="1" applyFont="1" applyFill="1" applyBorder="1" applyAlignment="1">
      <alignment horizontal="right" wrapText="1"/>
    </xf>
    <xf numFmtId="164" fontId="19" fillId="2" borderId="3" xfId="1" applyNumberFormat="1" applyFont="1" applyFill="1" applyBorder="1" applyAlignment="1">
      <alignment horizontal="right"/>
    </xf>
    <xf numFmtId="170" fontId="20" fillId="0" borderId="3" xfId="1" applyNumberFormat="1" applyFont="1" applyBorder="1" applyAlignment="1">
      <alignment horizontal="right" wrapText="1"/>
    </xf>
    <xf numFmtId="170" fontId="21" fillId="0" borderId="3" xfId="1" applyNumberFormat="1" applyFont="1" applyBorder="1" applyAlignment="1">
      <alignment horizontal="right" wrapText="1"/>
    </xf>
    <xf numFmtId="164" fontId="21" fillId="4" borderId="3" xfId="1" applyNumberFormat="1" applyFont="1" applyFill="1" applyBorder="1" applyAlignment="1">
      <alignment horizontal="right" wrapText="1"/>
    </xf>
    <xf numFmtId="164" fontId="21" fillId="5" borderId="3" xfId="1" applyNumberFormat="1" applyFont="1" applyFill="1" applyBorder="1" applyAlignment="1">
      <alignment horizontal="right" wrapText="1"/>
    </xf>
    <xf numFmtId="164" fontId="21" fillId="3" borderId="3" xfId="1" applyNumberFormat="1" applyFont="1" applyFill="1" applyBorder="1" applyAlignment="1">
      <alignment horizontal="right" wrapText="1"/>
    </xf>
    <xf numFmtId="164" fontId="22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4" fontId="16" fillId="4" borderId="15" xfId="0" applyNumberFormat="1" applyFont="1" applyFill="1" applyBorder="1" applyAlignment="1">
      <alignment horizontal="right"/>
    </xf>
    <xf numFmtId="164" fontId="17" fillId="0" borderId="15" xfId="0" applyNumberFormat="1" applyFont="1" applyBorder="1" applyAlignment="1">
      <alignment horizontal="right"/>
    </xf>
    <xf numFmtId="164" fontId="17" fillId="4" borderId="15" xfId="0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165" fontId="21" fillId="5" borderId="3" xfId="1" applyNumberFormat="1" applyFont="1" applyFill="1" applyBorder="1" applyAlignment="1">
      <alignment horizontal="right" wrapText="1"/>
    </xf>
    <xf numFmtId="171" fontId="16" fillId="4" borderId="3" xfId="1" applyNumberFormat="1" applyFont="1" applyFill="1" applyBorder="1" applyAlignment="1">
      <alignment horizontal="right"/>
    </xf>
    <xf numFmtId="171" fontId="17" fillId="0" borderId="3" xfId="1" applyNumberFormat="1" applyFont="1" applyBorder="1" applyAlignment="1">
      <alignment horizontal="right"/>
    </xf>
    <xf numFmtId="171" fontId="17" fillId="3" borderId="3" xfId="1" applyNumberFormat="1" applyFont="1" applyFill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164" fontId="16" fillId="5" borderId="3" xfId="1" applyNumberFormat="1" applyFont="1" applyFill="1" applyBorder="1" applyAlignment="1">
      <alignment horizontal="right"/>
    </xf>
    <xf numFmtId="170" fontId="18" fillId="0" borderId="3" xfId="1" applyNumberFormat="1" applyFont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66" fontId="5" fillId="0" borderId="0" xfId="1" applyFont="1" applyFill="1" applyBorder="1" applyAlignment="1">
      <alignment horizontal="center"/>
    </xf>
    <xf numFmtId="166" fontId="7" fillId="0" borderId="0" xfId="1" applyFont="1" applyFill="1" applyBorder="1" applyAlignment="1"/>
    <xf numFmtId="166" fontId="35" fillId="0" borderId="0" xfId="1" applyFont="1" applyFill="1" applyBorder="1" applyAlignment="1"/>
    <xf numFmtId="166" fontId="36" fillId="0" borderId="0" xfId="1" applyFont="1" applyFill="1" applyBorder="1" applyAlignment="1">
      <alignment horizontal="center"/>
    </xf>
    <xf numFmtId="171" fontId="18" fillId="4" borderId="3" xfId="1" applyNumberFormat="1" applyFont="1" applyFill="1" applyBorder="1" applyAlignment="1">
      <alignment horizontal="right"/>
    </xf>
    <xf numFmtId="171" fontId="19" fillId="4" borderId="3" xfId="1" applyNumberFormat="1" applyFont="1" applyFill="1" applyBorder="1" applyAlignment="1">
      <alignment horizontal="right"/>
    </xf>
    <xf numFmtId="170" fontId="14" fillId="4" borderId="3" xfId="1" applyNumberFormat="1" applyFont="1" applyFill="1" applyBorder="1" applyAlignment="1">
      <alignment horizontal="right"/>
    </xf>
    <xf numFmtId="170" fontId="16" fillId="4" borderId="3" xfId="1" applyNumberFormat="1" applyFont="1" applyFill="1" applyBorder="1" applyAlignment="1">
      <alignment horizontal="right"/>
    </xf>
    <xf numFmtId="166" fontId="5" fillId="0" borderId="0" xfId="1" applyFont="1" applyFill="1" applyBorder="1" applyAlignment="1">
      <alignment horizontal="center"/>
    </xf>
    <xf numFmtId="166" fontId="7" fillId="0" borderId="0" xfId="1" applyFont="1" applyFill="1" applyBorder="1" applyAlignment="1">
      <alignment horizontal="left"/>
    </xf>
    <xf numFmtId="172" fontId="16" fillId="4" borderId="13" xfId="0" applyNumberFormat="1" applyFont="1" applyFill="1" applyBorder="1" applyAlignment="1">
      <alignment horizontal="right"/>
    </xf>
    <xf numFmtId="2" fontId="16" fillId="4" borderId="13" xfId="0" applyNumberFormat="1" applyFont="1" applyFill="1" applyBorder="1" applyAlignment="1">
      <alignment horizontal="right"/>
    </xf>
    <xf numFmtId="166" fontId="15" fillId="5" borderId="8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49" fontId="16" fillId="5" borderId="3" xfId="1" applyNumberFormat="1" applyFont="1" applyFill="1" applyBorder="1" applyAlignment="1">
      <alignment horizontal="center"/>
    </xf>
    <xf numFmtId="171" fontId="19" fillId="5" borderId="3" xfId="1" applyNumberFormat="1" applyFont="1" applyFill="1" applyBorder="1" applyAlignment="1">
      <alignment horizontal="right"/>
    </xf>
    <xf numFmtId="164" fontId="19" fillId="5" borderId="3" xfId="1" applyNumberFormat="1" applyFont="1" applyFill="1" applyBorder="1" applyAlignment="1">
      <alignment horizontal="right"/>
    </xf>
    <xf numFmtId="166" fontId="13" fillId="5" borderId="8" xfId="1" applyFont="1" applyFill="1" applyBorder="1" applyAlignment="1">
      <alignment horizontal="left" wrapText="1"/>
    </xf>
    <xf numFmtId="171" fontId="18" fillId="5" borderId="3" xfId="1" applyNumberFormat="1" applyFont="1" applyFill="1" applyBorder="1" applyAlignment="1">
      <alignment horizontal="right"/>
    </xf>
    <xf numFmtId="166" fontId="20" fillId="4" borderId="3" xfId="1" applyFont="1" applyFill="1" applyBorder="1" applyAlignment="1">
      <alignment wrapText="1"/>
    </xf>
    <xf numFmtId="49" fontId="24" fillId="4" borderId="3" xfId="1" applyNumberFormat="1" applyFont="1" applyFill="1" applyBorder="1" applyAlignment="1">
      <alignment horizontal="center"/>
    </xf>
    <xf numFmtId="49" fontId="24" fillId="4" borderId="11" xfId="1" applyNumberFormat="1" applyFont="1" applyFill="1" applyBorder="1" applyAlignment="1">
      <alignment horizontal="center"/>
    </xf>
    <xf numFmtId="49" fontId="24" fillId="4" borderId="2" xfId="1" applyNumberFormat="1" applyFont="1" applyFill="1" applyBorder="1" applyAlignment="1">
      <alignment horizontal="center"/>
    </xf>
    <xf numFmtId="166" fontId="26" fillId="4" borderId="3" xfId="1" applyFont="1" applyFill="1" applyBorder="1" applyAlignment="1">
      <alignment horizontal="center" wrapText="1"/>
    </xf>
    <xf numFmtId="171" fontId="25" fillId="4" borderId="3" xfId="1" applyNumberFormat="1" applyFont="1" applyFill="1" applyBorder="1" applyAlignment="1">
      <alignment horizontal="right" wrapText="1"/>
    </xf>
    <xf numFmtId="164" fontId="25" fillId="4" borderId="3" xfId="1" applyNumberFormat="1" applyFont="1" applyFill="1" applyBorder="1" applyAlignment="1">
      <alignment horizontal="right" wrapText="1"/>
    </xf>
    <xf numFmtId="166" fontId="7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35" fillId="0" borderId="0" xfId="1" applyFont="1" applyFill="1" applyBorder="1" applyAlignment="1">
      <alignment horizontal="left"/>
    </xf>
    <xf numFmtId="166" fontId="6" fillId="0" borderId="0" xfId="1" applyFont="1" applyFill="1" applyBorder="1" applyAlignment="1">
      <alignment horizontal="center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467"/>
  <sheetViews>
    <sheetView tabSelected="1" zoomScaleNormal="100" workbookViewId="0">
      <selection activeCell="F5" sqref="F5:J5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.375" style="1" customWidth="1"/>
    <col min="11" max="11" width="8.5" style="1" hidden="1" customWidth="1"/>
    <col min="12" max="12" width="0.5" style="1" customWidth="1"/>
    <col min="13" max="13" width="4.75" style="1" customWidth="1"/>
    <col min="14" max="1023" width="8.5" style="1" customWidth="1"/>
  </cols>
  <sheetData>
    <row r="1" spans="1:10" ht="12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2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.75" customHeight="1">
      <c r="A3" s="244"/>
      <c r="B3" s="244"/>
      <c r="C3" s="244"/>
      <c r="D3" s="244"/>
      <c r="E3" s="244"/>
      <c r="F3" s="263" t="s">
        <v>274</v>
      </c>
      <c r="G3" s="263"/>
      <c r="H3" s="263"/>
      <c r="I3" s="263"/>
      <c r="J3" s="263"/>
    </row>
    <row r="4" spans="1:10" ht="12.75" customHeight="1">
      <c r="A4" s="244"/>
      <c r="B4" s="244"/>
      <c r="C4" s="244"/>
      <c r="D4" s="244"/>
      <c r="E4" s="244"/>
      <c r="F4" s="263" t="s">
        <v>270</v>
      </c>
      <c r="G4" s="263"/>
      <c r="H4" s="263"/>
      <c r="I4" s="263"/>
      <c r="J4" s="263"/>
    </row>
    <row r="5" spans="1:10" ht="12.75" customHeight="1">
      <c r="A5" s="244"/>
      <c r="B5" s="244"/>
      <c r="C5" s="244"/>
      <c r="D5" s="244"/>
      <c r="E5" s="244"/>
      <c r="F5" s="263" t="s">
        <v>286</v>
      </c>
      <c r="G5" s="263"/>
      <c r="H5" s="263"/>
      <c r="I5" s="263"/>
      <c r="J5" s="263"/>
    </row>
    <row r="6" spans="1:10" ht="12.75" customHeight="1">
      <c r="A6" s="244"/>
      <c r="B6" s="244"/>
      <c r="C6" s="244"/>
      <c r="D6" s="244"/>
      <c r="E6" s="244"/>
      <c r="F6" s="263" t="s">
        <v>277</v>
      </c>
      <c r="G6" s="263"/>
      <c r="H6" s="263"/>
      <c r="I6" s="263"/>
      <c r="J6" s="263"/>
    </row>
    <row r="7" spans="1:10" ht="12.75" customHeight="1">
      <c r="A7" s="244"/>
      <c r="B7" s="244"/>
      <c r="C7" s="244"/>
      <c r="D7" s="244"/>
      <c r="E7" s="244"/>
      <c r="F7" s="263" t="s">
        <v>278</v>
      </c>
      <c r="G7" s="263"/>
      <c r="H7" s="263"/>
      <c r="I7" s="263"/>
      <c r="J7" s="263"/>
    </row>
    <row r="8" spans="1:10" ht="12.75" customHeight="1">
      <c r="A8" s="244"/>
      <c r="B8" s="244"/>
      <c r="C8" s="244"/>
      <c r="D8" s="244"/>
      <c r="E8" s="244"/>
      <c r="F8" s="263" t="s">
        <v>279</v>
      </c>
      <c r="G8" s="263"/>
      <c r="H8" s="263"/>
      <c r="I8" s="263"/>
      <c r="J8" s="263"/>
    </row>
    <row r="9" spans="1:10" ht="12.75" customHeight="1">
      <c r="A9" s="244"/>
      <c r="B9" s="244"/>
      <c r="C9" s="244"/>
      <c r="D9" s="244"/>
      <c r="E9" s="244"/>
      <c r="F9" s="263" t="s">
        <v>280</v>
      </c>
      <c r="G9" s="263"/>
      <c r="H9" s="263"/>
      <c r="I9" s="263"/>
      <c r="J9" s="263"/>
    </row>
    <row r="10" spans="1:10" ht="12.75" customHeight="1">
      <c r="A10" s="244"/>
      <c r="B10" s="244"/>
      <c r="C10" s="244"/>
      <c r="D10" s="244"/>
      <c r="E10" s="244"/>
      <c r="F10" s="245"/>
      <c r="G10" s="245"/>
      <c r="H10" s="245"/>
      <c r="I10" s="245"/>
      <c r="J10" s="245"/>
    </row>
    <row r="11" spans="1:10" ht="12.75" customHeight="1">
      <c r="A11" s="236"/>
      <c r="B11" s="236"/>
      <c r="C11" s="236"/>
      <c r="D11" s="236"/>
      <c r="E11" s="237"/>
      <c r="F11" s="238" t="s">
        <v>274</v>
      </c>
      <c r="G11" s="238"/>
      <c r="H11" s="239"/>
      <c r="I11" s="239"/>
      <c r="J11" s="239"/>
    </row>
    <row r="12" spans="1:10" ht="12.75" customHeight="1">
      <c r="A12" s="236"/>
      <c r="B12" s="236"/>
      <c r="C12" s="236"/>
      <c r="D12" s="236"/>
      <c r="E12" s="237"/>
      <c r="F12" s="265" t="s">
        <v>270</v>
      </c>
      <c r="G12" s="265"/>
      <c r="H12" s="265"/>
      <c r="I12" s="265"/>
      <c r="J12" s="265"/>
    </row>
    <row r="13" spans="1:10" ht="12.75" customHeight="1">
      <c r="A13" s="236"/>
      <c r="B13" s="236"/>
      <c r="C13" s="236"/>
      <c r="D13" s="236"/>
      <c r="E13" s="237"/>
      <c r="F13" s="265" t="s">
        <v>271</v>
      </c>
      <c r="G13" s="265"/>
      <c r="H13" s="265"/>
      <c r="I13" s="265"/>
      <c r="J13" s="265"/>
    </row>
    <row r="14" spans="1:10" ht="12.75" customHeight="1">
      <c r="A14" s="236"/>
      <c r="B14" s="236"/>
      <c r="C14" s="236"/>
      <c r="D14" s="236"/>
      <c r="E14" s="237"/>
      <c r="F14" s="265" t="s">
        <v>272</v>
      </c>
      <c r="G14" s="265"/>
      <c r="H14" s="265"/>
      <c r="I14" s="265"/>
      <c r="J14" s="265"/>
    </row>
    <row r="15" spans="1:10" ht="12.75" customHeight="1">
      <c r="A15" s="236"/>
      <c r="B15" s="236"/>
      <c r="C15" s="236"/>
      <c r="D15" s="236"/>
      <c r="E15" s="237"/>
      <c r="F15" s="265" t="s">
        <v>273</v>
      </c>
      <c r="G15" s="265"/>
      <c r="H15" s="265"/>
      <c r="I15" s="265"/>
      <c r="J15" s="265"/>
    </row>
    <row r="16" spans="1:10" ht="12.75" customHeight="1">
      <c r="A16" s="236"/>
      <c r="B16" s="236"/>
      <c r="C16" s="236"/>
      <c r="D16" s="236"/>
      <c r="E16" s="237"/>
      <c r="F16" s="265" t="s">
        <v>276</v>
      </c>
      <c r="G16" s="265"/>
      <c r="H16" s="265"/>
      <c r="I16" s="265"/>
      <c r="J16" s="265"/>
    </row>
    <row r="17" spans="1:10" ht="12.75" customHeight="1">
      <c r="A17" s="236"/>
      <c r="B17" s="236"/>
      <c r="C17" s="236"/>
      <c r="D17" s="236"/>
      <c r="E17" s="237"/>
      <c r="F17" s="263"/>
      <c r="G17" s="263"/>
      <c r="H17" s="263"/>
      <c r="I17" s="263"/>
      <c r="J17" s="263"/>
    </row>
    <row r="18" spans="1:10" ht="12.75" customHeight="1">
      <c r="A18" s="264" t="s">
        <v>0</v>
      </c>
      <c r="B18" s="264"/>
      <c r="C18" s="264"/>
      <c r="D18" s="264"/>
      <c r="E18" s="264"/>
      <c r="F18" s="264"/>
      <c r="G18" s="264"/>
      <c r="H18" s="264"/>
      <c r="I18" s="264"/>
      <c r="J18" s="264"/>
    </row>
    <row r="19" spans="1:10" ht="12.75" customHeight="1">
      <c r="A19" s="264" t="s">
        <v>1</v>
      </c>
      <c r="B19" s="264"/>
      <c r="C19" s="264"/>
      <c r="D19" s="264"/>
      <c r="E19" s="264"/>
      <c r="F19" s="264"/>
      <c r="G19" s="264"/>
      <c r="H19" s="264"/>
      <c r="I19" s="264"/>
      <c r="J19" s="264"/>
    </row>
    <row r="20" spans="1:10" ht="12.75" customHeight="1">
      <c r="A20" s="264" t="s">
        <v>2</v>
      </c>
      <c r="B20" s="264"/>
      <c r="C20" s="264"/>
      <c r="D20" s="264"/>
      <c r="E20" s="264"/>
      <c r="F20" s="264"/>
      <c r="G20" s="264"/>
      <c r="H20" s="264"/>
      <c r="I20" s="264"/>
      <c r="J20" s="264"/>
    </row>
    <row r="21" spans="1:10" ht="12.75" customHeight="1">
      <c r="A21" s="266" t="s">
        <v>244</v>
      </c>
      <c r="B21" s="266"/>
      <c r="C21" s="266"/>
      <c r="D21" s="266"/>
      <c r="E21" s="266"/>
      <c r="F21" s="266"/>
      <c r="G21" s="266"/>
      <c r="H21" s="266"/>
      <c r="I21" s="266"/>
      <c r="J21" s="266"/>
    </row>
    <row r="22" spans="1:10" ht="12.75" customHeight="1">
      <c r="A22" s="266" t="s">
        <v>245</v>
      </c>
      <c r="B22" s="266"/>
      <c r="C22" s="266"/>
      <c r="D22" s="266"/>
      <c r="E22" s="266"/>
      <c r="F22" s="266"/>
      <c r="G22" s="266"/>
      <c r="H22" s="266"/>
      <c r="I22" s="266"/>
      <c r="J22" s="266"/>
    </row>
    <row r="23" spans="1:10" ht="14.25" customHeight="1">
      <c r="A23" s="5"/>
      <c r="B23" s="4"/>
      <c r="C23" s="6"/>
      <c r="D23" s="6"/>
      <c r="E23" s="7"/>
      <c r="F23" s="8"/>
      <c r="G23" s="8"/>
      <c r="H23" s="8"/>
      <c r="I23" s="8" t="s">
        <v>269</v>
      </c>
      <c r="J23" s="9"/>
    </row>
    <row r="24" spans="1:10" ht="28.5" customHeight="1">
      <c r="A24" s="268" t="s">
        <v>3</v>
      </c>
      <c r="B24" s="269" t="s">
        <v>4</v>
      </c>
      <c r="C24" s="269"/>
      <c r="D24" s="269"/>
      <c r="E24" s="269"/>
      <c r="F24" s="269"/>
      <c r="G24" s="269"/>
      <c r="H24" s="10"/>
      <c r="I24" s="270" t="s">
        <v>5</v>
      </c>
      <c r="J24" s="270"/>
    </row>
    <row r="25" spans="1:10" ht="60.75" customHeight="1">
      <c r="A25" s="268"/>
      <c r="B25" s="11" t="s">
        <v>6</v>
      </c>
      <c r="C25" s="12" t="s">
        <v>7</v>
      </c>
      <c r="D25" s="13" t="s">
        <v>8</v>
      </c>
      <c r="E25" s="13" t="s">
        <v>9</v>
      </c>
      <c r="F25" s="13" t="s">
        <v>10</v>
      </c>
      <c r="G25" s="13" t="s">
        <v>11</v>
      </c>
      <c r="H25" s="13" t="s">
        <v>12</v>
      </c>
      <c r="I25" s="14" t="s">
        <v>201</v>
      </c>
      <c r="J25" s="14" t="s">
        <v>246</v>
      </c>
    </row>
    <row r="26" spans="1:10" s="19" customFormat="1" ht="13.5" customHeight="1">
      <c r="A26" s="15">
        <v>1</v>
      </c>
      <c r="B26" s="16">
        <v>2</v>
      </c>
      <c r="C26" s="17">
        <v>3</v>
      </c>
      <c r="D26" s="17">
        <v>4</v>
      </c>
      <c r="E26" s="17">
        <v>5</v>
      </c>
      <c r="F26" s="17">
        <v>6</v>
      </c>
      <c r="G26" s="18">
        <v>7</v>
      </c>
      <c r="H26" s="18"/>
      <c r="I26" s="18"/>
      <c r="J26" s="18">
        <v>8</v>
      </c>
    </row>
    <row r="27" spans="1:10" s="2" customFormat="1" ht="30.75" customHeight="1">
      <c r="A27" s="165" t="s">
        <v>13</v>
      </c>
      <c r="B27" s="116">
        <v>301</v>
      </c>
      <c r="C27" s="166"/>
      <c r="D27" s="166"/>
      <c r="E27" s="166"/>
      <c r="F27" s="166"/>
      <c r="G27" s="166"/>
      <c r="H27" s="246">
        <f>H28+H142+H164+H206+H240+H392+H403+H426+H438+H447+H379</f>
        <v>21270.663570000001</v>
      </c>
      <c r="I27" s="247">
        <f>I28+I142+I164+I206+I240+I392+I403+I426+I438+I447+I379</f>
        <v>13945.3</v>
      </c>
      <c r="J27" s="247">
        <f>J28+J142+J164+J206+J240+J392+J403+J426+J438+J447+J379</f>
        <v>14103.6</v>
      </c>
    </row>
    <row r="28" spans="1:10" s="2" customFormat="1" ht="26.25" customHeight="1">
      <c r="A28" s="120" t="s">
        <v>14</v>
      </c>
      <c r="B28" s="116" t="s">
        <v>15</v>
      </c>
      <c r="C28" s="166" t="s">
        <v>16</v>
      </c>
      <c r="D28" s="166"/>
      <c r="E28" s="166"/>
      <c r="F28" s="166"/>
      <c r="G28" s="166"/>
      <c r="H28" s="191">
        <f>H29+H89+H94+H78</f>
        <v>6162.3410000000003</v>
      </c>
      <c r="I28" s="191">
        <f>I29+I89+I94+I78</f>
        <v>5535.3410000000003</v>
      </c>
      <c r="J28" s="191">
        <f>J29+J89+J94+J78</f>
        <v>5785.3410000000003</v>
      </c>
    </row>
    <row r="29" spans="1:10" ht="61.5" customHeight="1">
      <c r="A29" s="120" t="s">
        <v>17</v>
      </c>
      <c r="B29" s="116" t="s">
        <v>15</v>
      </c>
      <c r="C29" s="117" t="s">
        <v>16</v>
      </c>
      <c r="D29" s="117" t="s">
        <v>18</v>
      </c>
      <c r="E29" s="117"/>
      <c r="F29" s="117"/>
      <c r="G29" s="117"/>
      <c r="H29" s="192">
        <f>H30</f>
        <v>5367.55</v>
      </c>
      <c r="I29" s="192">
        <f t="shared" ref="I29:J29" si="0">I30</f>
        <v>5367.55</v>
      </c>
      <c r="J29" s="235">
        <f t="shared" si="0"/>
        <v>5617.55</v>
      </c>
    </row>
    <row r="30" spans="1:10" ht="32.25" customHeight="1">
      <c r="A30" s="121" t="s">
        <v>19</v>
      </c>
      <c r="B30" s="86" t="s">
        <v>15</v>
      </c>
      <c r="C30" s="88" t="s">
        <v>16</v>
      </c>
      <c r="D30" s="88" t="s">
        <v>18</v>
      </c>
      <c r="E30" s="132" t="s">
        <v>226</v>
      </c>
      <c r="F30" s="88"/>
      <c r="G30" s="88"/>
      <c r="H30" s="198">
        <f>H31</f>
        <v>5367.55</v>
      </c>
      <c r="I30" s="198">
        <f>I31</f>
        <v>5367.55</v>
      </c>
      <c r="J30" s="198">
        <f>J31</f>
        <v>5617.55</v>
      </c>
    </row>
    <row r="31" spans="1:10" ht="16.5" customHeight="1">
      <c r="A31" s="121" t="s">
        <v>21</v>
      </c>
      <c r="B31" s="86" t="s">
        <v>15</v>
      </c>
      <c r="C31" s="87" t="s">
        <v>16</v>
      </c>
      <c r="D31" s="87" t="s">
        <v>18</v>
      </c>
      <c r="E31" s="87" t="s">
        <v>22</v>
      </c>
      <c r="F31" s="87"/>
      <c r="G31" s="87"/>
      <c r="H31" s="198">
        <f>H32+H50+H68</f>
        <v>5367.55</v>
      </c>
      <c r="I31" s="198">
        <f>I32+I50+I68</f>
        <v>5367.55</v>
      </c>
      <c r="J31" s="198">
        <f>J32+J50+J68</f>
        <v>5617.55</v>
      </c>
    </row>
    <row r="32" spans="1:10" ht="45.75" customHeight="1">
      <c r="A32" s="34" t="s">
        <v>23</v>
      </c>
      <c r="B32" s="35" t="s">
        <v>15</v>
      </c>
      <c r="C32" s="32" t="s">
        <v>16</v>
      </c>
      <c r="D32" s="32" t="s">
        <v>18</v>
      </c>
      <c r="E32" s="32" t="s">
        <v>22</v>
      </c>
      <c r="F32" s="32" t="s">
        <v>24</v>
      </c>
      <c r="G32" s="32"/>
      <c r="H32" s="200">
        <f>H33</f>
        <v>4174.07</v>
      </c>
      <c r="I32" s="200">
        <f>I33</f>
        <v>4174.07</v>
      </c>
      <c r="J32" s="200">
        <f>J33</f>
        <v>4174.07</v>
      </c>
    </row>
    <row r="33" spans="1:10" ht="30" customHeight="1">
      <c r="A33" s="36" t="s">
        <v>25</v>
      </c>
      <c r="B33" s="37" t="s">
        <v>15</v>
      </c>
      <c r="C33" s="38" t="s">
        <v>16</v>
      </c>
      <c r="D33" s="38" t="s">
        <v>18</v>
      </c>
      <c r="E33" s="38" t="s">
        <v>22</v>
      </c>
      <c r="F33" s="38" t="s">
        <v>26</v>
      </c>
      <c r="G33" s="38"/>
      <c r="H33" s="201">
        <f>H34+H40+H44</f>
        <v>4174.07</v>
      </c>
      <c r="I33" s="201">
        <f>I34+I40+I44</f>
        <v>4174.07</v>
      </c>
      <c r="J33" s="201">
        <f>J34+J40+J44</f>
        <v>4174.07</v>
      </c>
    </row>
    <row r="34" spans="1:10" ht="30" customHeight="1">
      <c r="A34" s="40" t="s">
        <v>27</v>
      </c>
      <c r="B34" s="37" t="s">
        <v>15</v>
      </c>
      <c r="C34" s="38" t="s">
        <v>16</v>
      </c>
      <c r="D34" s="38" t="s">
        <v>18</v>
      </c>
      <c r="E34" s="38" t="s">
        <v>22</v>
      </c>
      <c r="F34" s="38" t="s">
        <v>28</v>
      </c>
      <c r="G34" s="38"/>
      <c r="H34" s="201">
        <f>H35</f>
        <v>3126.1</v>
      </c>
      <c r="I34" s="201">
        <f>I36+I38</f>
        <v>3126.1</v>
      </c>
      <c r="J34" s="201">
        <f>J36+J38</f>
        <v>3126.1</v>
      </c>
    </row>
    <row r="35" spans="1:10" ht="15.75" customHeight="1">
      <c r="A35" s="41" t="s">
        <v>29</v>
      </c>
      <c r="B35" s="37" t="s">
        <v>15</v>
      </c>
      <c r="C35" s="38" t="s">
        <v>16</v>
      </c>
      <c r="D35" s="38" t="s">
        <v>18</v>
      </c>
      <c r="E35" s="38" t="s">
        <v>22</v>
      </c>
      <c r="F35" s="38" t="s">
        <v>28</v>
      </c>
      <c r="G35" s="38" t="s">
        <v>30</v>
      </c>
      <c r="H35" s="201">
        <f>H36+H38</f>
        <v>3126.1</v>
      </c>
      <c r="I35" s="201">
        <f>I36+I38</f>
        <v>3126.1</v>
      </c>
      <c r="J35" s="201">
        <f>J36+J38</f>
        <v>3126.1</v>
      </c>
    </row>
    <row r="36" spans="1:10" ht="19.5" customHeight="1">
      <c r="A36" s="42" t="s">
        <v>31</v>
      </c>
      <c r="B36" s="43" t="s">
        <v>15</v>
      </c>
      <c r="C36" s="38" t="s">
        <v>16</v>
      </c>
      <c r="D36" s="38" t="s">
        <v>18</v>
      </c>
      <c r="E36" s="38" t="s">
        <v>22</v>
      </c>
      <c r="F36" s="38" t="s">
        <v>28</v>
      </c>
      <c r="G36" s="38" t="s">
        <v>32</v>
      </c>
      <c r="H36" s="201">
        <f t="shared" ref="H36:J36" si="1">H37</f>
        <v>3111.1</v>
      </c>
      <c r="I36" s="201">
        <f t="shared" si="1"/>
        <v>3111.1</v>
      </c>
      <c r="J36" s="201">
        <f t="shared" si="1"/>
        <v>3111.1</v>
      </c>
    </row>
    <row r="37" spans="1:10" ht="15.75" customHeight="1">
      <c r="A37" s="161" t="s">
        <v>33</v>
      </c>
      <c r="B37" s="160" t="s">
        <v>15</v>
      </c>
      <c r="C37" s="112" t="s">
        <v>16</v>
      </c>
      <c r="D37" s="112" t="s">
        <v>18</v>
      </c>
      <c r="E37" s="112" t="s">
        <v>22</v>
      </c>
      <c r="F37" s="112" t="s">
        <v>28</v>
      </c>
      <c r="G37" s="112" t="s">
        <v>34</v>
      </c>
      <c r="H37" s="202">
        <v>3111.1</v>
      </c>
      <c r="I37" s="202">
        <f>H37</f>
        <v>3111.1</v>
      </c>
      <c r="J37" s="202">
        <f>I37</f>
        <v>3111.1</v>
      </c>
    </row>
    <row r="38" spans="1:10" ht="15.75" customHeight="1">
      <c r="A38" s="161" t="s">
        <v>35</v>
      </c>
      <c r="B38" s="160" t="s">
        <v>15</v>
      </c>
      <c r="C38" s="112" t="s">
        <v>16</v>
      </c>
      <c r="D38" s="112" t="s">
        <v>18</v>
      </c>
      <c r="E38" s="112" t="s">
        <v>22</v>
      </c>
      <c r="F38" s="112" t="s">
        <v>28</v>
      </c>
      <c r="G38" s="112" t="s">
        <v>36</v>
      </c>
      <c r="H38" s="202">
        <f>H39</f>
        <v>15</v>
      </c>
      <c r="I38" s="202">
        <f>I39</f>
        <v>15</v>
      </c>
      <c r="J38" s="202">
        <f>J39</f>
        <v>15</v>
      </c>
    </row>
    <row r="39" spans="1:10" ht="30" customHeight="1">
      <c r="A39" s="162" t="s">
        <v>37</v>
      </c>
      <c r="B39" s="160" t="s">
        <v>15</v>
      </c>
      <c r="C39" s="112" t="s">
        <v>16</v>
      </c>
      <c r="D39" s="112" t="s">
        <v>18</v>
      </c>
      <c r="E39" s="112" t="s">
        <v>22</v>
      </c>
      <c r="F39" s="112" t="s">
        <v>28</v>
      </c>
      <c r="G39" s="112" t="s">
        <v>38</v>
      </c>
      <c r="H39" s="202">
        <v>15</v>
      </c>
      <c r="I39" s="202">
        <f>H39</f>
        <v>15</v>
      </c>
      <c r="J39" s="202">
        <f>I39</f>
        <v>15</v>
      </c>
    </row>
    <row r="40" spans="1:10" ht="47.25" customHeight="1">
      <c r="A40" s="162" t="s">
        <v>39</v>
      </c>
      <c r="B40" s="160" t="s">
        <v>15</v>
      </c>
      <c r="C40" s="112" t="s">
        <v>16</v>
      </c>
      <c r="D40" s="112" t="s">
        <v>18</v>
      </c>
      <c r="E40" s="112" t="s">
        <v>22</v>
      </c>
      <c r="F40" s="112" t="s">
        <v>40</v>
      </c>
      <c r="G40" s="112"/>
      <c r="H40" s="197">
        <f t="shared" ref="H40:J42" si="2">H41</f>
        <v>83.31</v>
      </c>
      <c r="I40" s="197">
        <f t="shared" si="2"/>
        <v>83.31</v>
      </c>
      <c r="J40" s="197">
        <f t="shared" si="2"/>
        <v>83.31</v>
      </c>
    </row>
    <row r="41" spans="1:10" ht="30" customHeight="1">
      <c r="A41" s="162" t="s">
        <v>29</v>
      </c>
      <c r="B41" s="160" t="s">
        <v>15</v>
      </c>
      <c r="C41" s="112" t="s">
        <v>16</v>
      </c>
      <c r="D41" s="112" t="s">
        <v>18</v>
      </c>
      <c r="E41" s="112" t="s">
        <v>22</v>
      </c>
      <c r="F41" s="112" t="s">
        <v>40</v>
      </c>
      <c r="G41" s="112" t="s">
        <v>30</v>
      </c>
      <c r="H41" s="197">
        <f t="shared" si="2"/>
        <v>83.31</v>
      </c>
      <c r="I41" s="197">
        <f t="shared" si="2"/>
        <v>83.31</v>
      </c>
      <c r="J41" s="197">
        <f t="shared" si="2"/>
        <v>83.31</v>
      </c>
    </row>
    <row r="42" spans="1:10" ht="30" customHeight="1">
      <c r="A42" s="162" t="s">
        <v>35</v>
      </c>
      <c r="B42" s="160" t="s">
        <v>15</v>
      </c>
      <c r="C42" s="112" t="s">
        <v>16</v>
      </c>
      <c r="D42" s="112" t="s">
        <v>18</v>
      </c>
      <c r="E42" s="112" t="s">
        <v>22</v>
      </c>
      <c r="F42" s="112" t="s">
        <v>40</v>
      </c>
      <c r="G42" s="112" t="s">
        <v>36</v>
      </c>
      <c r="H42" s="197">
        <f t="shared" si="2"/>
        <v>83.31</v>
      </c>
      <c r="I42" s="197">
        <f t="shared" si="2"/>
        <v>83.31</v>
      </c>
      <c r="J42" s="197">
        <f t="shared" si="2"/>
        <v>83.31</v>
      </c>
    </row>
    <row r="43" spans="1:10" ht="30" customHeight="1">
      <c r="A43" s="162" t="s">
        <v>37</v>
      </c>
      <c r="B43" s="160" t="s">
        <v>41</v>
      </c>
      <c r="C43" s="112" t="s">
        <v>16</v>
      </c>
      <c r="D43" s="112" t="s">
        <v>18</v>
      </c>
      <c r="E43" s="112" t="s">
        <v>22</v>
      </c>
      <c r="F43" s="112" t="s">
        <v>40</v>
      </c>
      <c r="G43" s="112" t="s">
        <v>38</v>
      </c>
      <c r="H43" s="197">
        <v>83.31</v>
      </c>
      <c r="I43" s="197">
        <f>H43</f>
        <v>83.31</v>
      </c>
      <c r="J43" s="197">
        <f>I43</f>
        <v>83.31</v>
      </c>
    </row>
    <row r="44" spans="1:10" ht="44.25" customHeight="1">
      <c r="A44" s="110" t="s">
        <v>42</v>
      </c>
      <c r="B44" s="111" t="s">
        <v>15</v>
      </c>
      <c r="C44" s="112" t="s">
        <v>16</v>
      </c>
      <c r="D44" s="112" t="s">
        <v>18</v>
      </c>
      <c r="E44" s="112" t="s">
        <v>22</v>
      </c>
      <c r="F44" s="112" t="s">
        <v>43</v>
      </c>
      <c r="G44" s="112"/>
      <c r="H44" s="197">
        <f>H45</f>
        <v>964.66</v>
      </c>
      <c r="I44" s="197">
        <f>I45</f>
        <v>964.66</v>
      </c>
      <c r="J44" s="197">
        <f>J45</f>
        <v>964.66</v>
      </c>
    </row>
    <row r="45" spans="1:10" ht="15.75" customHeight="1">
      <c r="A45" s="85" t="s">
        <v>29</v>
      </c>
      <c r="B45" s="86" t="s">
        <v>15</v>
      </c>
      <c r="C45" s="87" t="s">
        <v>16</v>
      </c>
      <c r="D45" s="87" t="s">
        <v>18</v>
      </c>
      <c r="E45" s="87" t="s">
        <v>22</v>
      </c>
      <c r="F45" s="87" t="s">
        <v>43</v>
      </c>
      <c r="G45" s="87" t="s">
        <v>30</v>
      </c>
      <c r="H45" s="199">
        <f>H46+H48</f>
        <v>964.66</v>
      </c>
      <c r="I45" s="199">
        <f>I46+I49</f>
        <v>964.66</v>
      </c>
      <c r="J45" s="199">
        <f>J46+J49</f>
        <v>964.66</v>
      </c>
    </row>
    <row r="46" spans="1:10" ht="15.75" customHeight="1">
      <c r="A46" s="113" t="s">
        <v>31</v>
      </c>
      <c r="B46" s="86" t="s">
        <v>15</v>
      </c>
      <c r="C46" s="87" t="s">
        <v>16</v>
      </c>
      <c r="D46" s="87" t="s">
        <v>18</v>
      </c>
      <c r="E46" s="87" t="s">
        <v>22</v>
      </c>
      <c r="F46" s="87" t="s">
        <v>43</v>
      </c>
      <c r="G46" s="87" t="s">
        <v>32</v>
      </c>
      <c r="H46" s="199">
        <f>H47</f>
        <v>939.5</v>
      </c>
      <c r="I46" s="199">
        <f>I47</f>
        <v>939.5</v>
      </c>
      <c r="J46" s="199">
        <f>J47</f>
        <v>939.5</v>
      </c>
    </row>
    <row r="47" spans="1:10" ht="15.75" customHeight="1">
      <c r="A47" s="163" t="s">
        <v>44</v>
      </c>
      <c r="B47" s="114" t="s">
        <v>15</v>
      </c>
      <c r="C47" s="87" t="s">
        <v>16</v>
      </c>
      <c r="D47" s="87" t="s">
        <v>18</v>
      </c>
      <c r="E47" s="87" t="s">
        <v>22</v>
      </c>
      <c r="F47" s="87" t="s">
        <v>43</v>
      </c>
      <c r="G47" s="87" t="s">
        <v>45</v>
      </c>
      <c r="H47" s="199">
        <v>939.5</v>
      </c>
      <c r="I47" s="199">
        <f>H47</f>
        <v>939.5</v>
      </c>
      <c r="J47" s="199">
        <f>I47</f>
        <v>939.5</v>
      </c>
    </row>
    <row r="48" spans="1:10" ht="15.75" customHeight="1">
      <c r="A48" s="115" t="s">
        <v>35</v>
      </c>
      <c r="B48" s="114" t="s">
        <v>15</v>
      </c>
      <c r="C48" s="87" t="s">
        <v>16</v>
      </c>
      <c r="D48" s="87" t="s">
        <v>18</v>
      </c>
      <c r="E48" s="87" t="s">
        <v>22</v>
      </c>
      <c r="F48" s="87" t="s">
        <v>43</v>
      </c>
      <c r="G48" s="87" t="s">
        <v>36</v>
      </c>
      <c r="H48" s="199">
        <f>H49</f>
        <v>25.16</v>
      </c>
      <c r="I48" s="199">
        <f>I49</f>
        <v>25.16</v>
      </c>
      <c r="J48" s="199">
        <f>J49</f>
        <v>25.16</v>
      </c>
    </row>
    <row r="49" spans="1:13" ht="27.75" customHeight="1">
      <c r="A49" s="115" t="s">
        <v>37</v>
      </c>
      <c r="B49" s="114" t="s">
        <v>15</v>
      </c>
      <c r="C49" s="87" t="s">
        <v>16</v>
      </c>
      <c r="D49" s="87" t="s">
        <v>18</v>
      </c>
      <c r="E49" s="87" t="s">
        <v>22</v>
      </c>
      <c r="F49" s="87" t="s">
        <v>43</v>
      </c>
      <c r="G49" s="87" t="s">
        <v>38</v>
      </c>
      <c r="H49" s="199">
        <v>25.16</v>
      </c>
      <c r="I49" s="199">
        <f>H49</f>
        <v>25.16</v>
      </c>
      <c r="J49" s="199">
        <f>I49</f>
        <v>25.16</v>
      </c>
    </row>
    <row r="50" spans="1:13" ht="15.75" customHeight="1">
      <c r="A50" s="121" t="s">
        <v>46</v>
      </c>
      <c r="B50" s="86" t="s">
        <v>15</v>
      </c>
      <c r="C50" s="87" t="s">
        <v>16</v>
      </c>
      <c r="D50" s="87" t="s">
        <v>18</v>
      </c>
      <c r="E50" s="87" t="s">
        <v>22</v>
      </c>
      <c r="F50" s="87" t="s">
        <v>30</v>
      </c>
      <c r="G50" s="87"/>
      <c r="H50" s="199">
        <f t="shared" ref="H50:I50" si="3">H51</f>
        <v>1179.8800000000001</v>
      </c>
      <c r="I50" s="199">
        <f t="shared" si="3"/>
        <v>1179.8800000000001</v>
      </c>
      <c r="J50" s="199">
        <f>J51</f>
        <v>1429.88</v>
      </c>
    </row>
    <row r="51" spans="1:13" ht="30.75" customHeight="1">
      <c r="A51" s="164" t="s">
        <v>47</v>
      </c>
      <c r="B51" s="86" t="s">
        <v>15</v>
      </c>
      <c r="C51" s="87" t="s">
        <v>16</v>
      </c>
      <c r="D51" s="87" t="s">
        <v>18</v>
      </c>
      <c r="E51" s="87" t="s">
        <v>22</v>
      </c>
      <c r="F51" s="87" t="s">
        <v>48</v>
      </c>
      <c r="G51" s="87"/>
      <c r="H51" s="199">
        <f>H52+H64</f>
        <v>1179.8800000000001</v>
      </c>
      <c r="I51" s="199">
        <f>I52+I64</f>
        <v>1179.8800000000001</v>
      </c>
      <c r="J51" s="199">
        <f>J52+J64</f>
        <v>1429.88</v>
      </c>
    </row>
    <row r="52" spans="1:13" ht="18.75" customHeight="1">
      <c r="A52" s="121" t="s">
        <v>49</v>
      </c>
      <c r="B52" s="86" t="s">
        <v>15</v>
      </c>
      <c r="C52" s="87" t="s">
        <v>16</v>
      </c>
      <c r="D52" s="87" t="s">
        <v>18</v>
      </c>
      <c r="E52" s="87" t="s">
        <v>22</v>
      </c>
      <c r="F52" s="87" t="s">
        <v>50</v>
      </c>
      <c r="G52" s="87"/>
      <c r="H52" s="199">
        <f>H53+H60</f>
        <v>902.18000000000006</v>
      </c>
      <c r="I52" s="199">
        <f>I53+I60</f>
        <v>902.18000000000006</v>
      </c>
      <c r="J52" s="199">
        <f>J53+J60</f>
        <v>1152.18</v>
      </c>
    </row>
    <row r="53" spans="1:13" ht="15.75" customHeight="1">
      <c r="A53" s="85" t="s">
        <v>29</v>
      </c>
      <c r="B53" s="86" t="s">
        <v>15</v>
      </c>
      <c r="C53" s="87" t="s">
        <v>16</v>
      </c>
      <c r="D53" s="87" t="s">
        <v>18</v>
      </c>
      <c r="E53" s="87" t="s">
        <v>22</v>
      </c>
      <c r="F53" s="87" t="s">
        <v>50</v>
      </c>
      <c r="G53" s="87" t="s">
        <v>30</v>
      </c>
      <c r="H53" s="199">
        <f>H54</f>
        <v>652.38000000000011</v>
      </c>
      <c r="I53" s="199">
        <f>I54</f>
        <v>652.38000000000011</v>
      </c>
      <c r="J53" s="199">
        <f>J54</f>
        <v>902.38000000000011</v>
      </c>
    </row>
    <row r="54" spans="1:13" ht="16.5" customHeight="1">
      <c r="A54" s="85" t="s">
        <v>51</v>
      </c>
      <c r="B54" s="86" t="s">
        <v>15</v>
      </c>
      <c r="C54" s="87" t="s">
        <v>16</v>
      </c>
      <c r="D54" s="87" t="s">
        <v>18</v>
      </c>
      <c r="E54" s="87" t="s">
        <v>22</v>
      </c>
      <c r="F54" s="87" t="s">
        <v>50</v>
      </c>
      <c r="G54" s="87" t="s">
        <v>52</v>
      </c>
      <c r="H54" s="199">
        <f>H55+H56+H57+H58+H59</f>
        <v>652.38000000000011</v>
      </c>
      <c r="I54" s="199">
        <f>I55+I56+I57+I58+I59</f>
        <v>652.38000000000011</v>
      </c>
      <c r="J54" s="199">
        <f>J55+J56+J57+J58+J59</f>
        <v>902.38000000000011</v>
      </c>
    </row>
    <row r="55" spans="1:13" ht="16.5" customHeight="1">
      <c r="A55" s="85" t="s">
        <v>53</v>
      </c>
      <c r="B55" s="86" t="s">
        <v>15</v>
      </c>
      <c r="C55" s="87" t="s">
        <v>16</v>
      </c>
      <c r="D55" s="87" t="s">
        <v>18</v>
      </c>
      <c r="E55" s="87" t="s">
        <v>22</v>
      </c>
      <c r="F55" s="87" t="s">
        <v>50</v>
      </c>
      <c r="G55" s="87" t="s">
        <v>54</v>
      </c>
      <c r="H55" s="199">
        <v>118.7</v>
      </c>
      <c r="I55" s="199">
        <f t="shared" ref="I55:J57" si="4">H55</f>
        <v>118.7</v>
      </c>
      <c r="J55" s="199">
        <f t="shared" si="4"/>
        <v>118.7</v>
      </c>
    </row>
    <row r="56" spans="1:13" ht="18" customHeight="1">
      <c r="A56" s="85" t="s">
        <v>55</v>
      </c>
      <c r="B56" s="86" t="s">
        <v>15</v>
      </c>
      <c r="C56" s="87" t="s">
        <v>16</v>
      </c>
      <c r="D56" s="87" t="s">
        <v>18</v>
      </c>
      <c r="E56" s="87" t="s">
        <v>22</v>
      </c>
      <c r="F56" s="87" t="s">
        <v>50</v>
      </c>
      <c r="G56" s="87" t="s">
        <v>56</v>
      </c>
      <c r="H56" s="199">
        <v>2.2999999999999998</v>
      </c>
      <c r="I56" s="199">
        <f t="shared" si="4"/>
        <v>2.2999999999999998</v>
      </c>
      <c r="J56" s="199">
        <f t="shared" si="4"/>
        <v>2.2999999999999998</v>
      </c>
    </row>
    <row r="57" spans="1:13" ht="17.25" customHeight="1">
      <c r="A57" s="123" t="s">
        <v>57</v>
      </c>
      <c r="B57" s="111" t="s">
        <v>15</v>
      </c>
      <c r="C57" s="112" t="s">
        <v>16</v>
      </c>
      <c r="D57" s="112" t="s">
        <v>18</v>
      </c>
      <c r="E57" s="112" t="s">
        <v>22</v>
      </c>
      <c r="F57" s="112" t="s">
        <v>50</v>
      </c>
      <c r="G57" s="112" t="s">
        <v>58</v>
      </c>
      <c r="H57" s="197">
        <v>229.68</v>
      </c>
      <c r="I57" s="197">
        <f t="shared" si="4"/>
        <v>229.68</v>
      </c>
      <c r="J57" s="197">
        <f>I57+250</f>
        <v>479.68</v>
      </c>
    </row>
    <row r="58" spans="1:13" ht="16.5" customHeight="1">
      <c r="A58" s="123" t="s">
        <v>59</v>
      </c>
      <c r="B58" s="111" t="s">
        <v>15</v>
      </c>
      <c r="C58" s="112" t="s">
        <v>16</v>
      </c>
      <c r="D58" s="112" t="s">
        <v>18</v>
      </c>
      <c r="E58" s="112" t="s">
        <v>22</v>
      </c>
      <c r="F58" s="112" t="s">
        <v>50</v>
      </c>
      <c r="G58" s="112" t="s">
        <v>60</v>
      </c>
      <c r="H58" s="197">
        <v>298</v>
      </c>
      <c r="I58" s="197">
        <f t="shared" ref="I58:J58" si="5">H58</f>
        <v>298</v>
      </c>
      <c r="J58" s="197">
        <f t="shared" si="5"/>
        <v>298</v>
      </c>
    </row>
    <row r="59" spans="1:13" ht="16.5" customHeight="1">
      <c r="A59" s="123" t="s">
        <v>61</v>
      </c>
      <c r="B59" s="111" t="s">
        <v>15</v>
      </c>
      <c r="C59" s="112" t="s">
        <v>16</v>
      </c>
      <c r="D59" s="112" t="s">
        <v>18</v>
      </c>
      <c r="E59" s="112" t="s">
        <v>22</v>
      </c>
      <c r="F59" s="112" t="s">
        <v>50</v>
      </c>
      <c r="G59" s="112" t="s">
        <v>62</v>
      </c>
      <c r="H59" s="197">
        <v>3.7</v>
      </c>
      <c r="I59" s="197">
        <f>H59</f>
        <v>3.7</v>
      </c>
      <c r="J59" s="197">
        <f>I59</f>
        <v>3.7</v>
      </c>
    </row>
    <row r="60" spans="1:13" ht="15.75" customHeight="1">
      <c r="A60" s="47" t="s">
        <v>63</v>
      </c>
      <c r="B60" s="48" t="s">
        <v>15</v>
      </c>
      <c r="C60" s="49" t="s">
        <v>16</v>
      </c>
      <c r="D60" s="49" t="s">
        <v>18</v>
      </c>
      <c r="E60" s="49" t="s">
        <v>22</v>
      </c>
      <c r="F60" s="49" t="s">
        <v>50</v>
      </c>
      <c r="G60" s="49" t="s">
        <v>64</v>
      </c>
      <c r="H60" s="84">
        <f>H61</f>
        <v>249.8</v>
      </c>
      <c r="I60" s="84">
        <f>I61</f>
        <v>249.8</v>
      </c>
      <c r="J60" s="84">
        <f>J61</f>
        <v>249.8</v>
      </c>
      <c r="K60" s="23"/>
      <c r="L60" s="23"/>
      <c r="M60" s="23"/>
    </row>
    <row r="61" spans="1:13" ht="16.5" customHeight="1">
      <c r="A61" s="123" t="s">
        <v>67</v>
      </c>
      <c r="B61" s="111" t="s">
        <v>15</v>
      </c>
      <c r="C61" s="112" t="s">
        <v>16</v>
      </c>
      <c r="D61" s="112" t="s">
        <v>18</v>
      </c>
      <c r="E61" s="112" t="s">
        <v>22</v>
      </c>
      <c r="F61" s="112" t="s">
        <v>50</v>
      </c>
      <c r="G61" s="112" t="s">
        <v>68</v>
      </c>
      <c r="H61" s="197">
        <f>H62+H63</f>
        <v>249.8</v>
      </c>
      <c r="I61" s="197">
        <f>I62+I63</f>
        <v>249.8</v>
      </c>
      <c r="J61" s="197">
        <f>J62+J63</f>
        <v>249.8</v>
      </c>
    </row>
    <row r="62" spans="1:13" ht="16.5" customHeight="1">
      <c r="A62" s="123" t="s">
        <v>69</v>
      </c>
      <c r="B62" s="111" t="s">
        <v>15</v>
      </c>
      <c r="C62" s="112" t="s">
        <v>16</v>
      </c>
      <c r="D62" s="112" t="s">
        <v>18</v>
      </c>
      <c r="E62" s="112" t="s">
        <v>22</v>
      </c>
      <c r="F62" s="112" t="s">
        <v>50</v>
      </c>
      <c r="G62" s="112" t="s">
        <v>70</v>
      </c>
      <c r="H62" s="197">
        <v>150</v>
      </c>
      <c r="I62" s="197">
        <f>H62</f>
        <v>150</v>
      </c>
      <c r="J62" s="197">
        <f>I62</f>
        <v>150</v>
      </c>
    </row>
    <row r="63" spans="1:13" ht="16.5" customHeight="1">
      <c r="A63" s="123" t="s">
        <v>71</v>
      </c>
      <c r="B63" s="111" t="s">
        <v>15</v>
      </c>
      <c r="C63" s="112" t="s">
        <v>16</v>
      </c>
      <c r="D63" s="112" t="s">
        <v>18</v>
      </c>
      <c r="E63" s="112" t="s">
        <v>22</v>
      </c>
      <c r="F63" s="112" t="s">
        <v>50</v>
      </c>
      <c r="G63" s="112" t="s">
        <v>72</v>
      </c>
      <c r="H63" s="197">
        <v>99.8</v>
      </c>
      <c r="I63" s="197">
        <f>H63</f>
        <v>99.8</v>
      </c>
      <c r="J63" s="197">
        <f>I63</f>
        <v>99.8</v>
      </c>
    </row>
    <row r="64" spans="1:13" ht="16.5" customHeight="1">
      <c r="A64" s="123" t="s">
        <v>204</v>
      </c>
      <c r="B64" s="111" t="s">
        <v>15</v>
      </c>
      <c r="C64" s="112" t="s">
        <v>16</v>
      </c>
      <c r="D64" s="112" t="s">
        <v>18</v>
      </c>
      <c r="E64" s="112" t="s">
        <v>22</v>
      </c>
      <c r="F64" s="112" t="s">
        <v>205</v>
      </c>
      <c r="G64" s="112"/>
      <c r="H64" s="197">
        <f t="shared" ref="H64:J66" si="6">H65</f>
        <v>277.7</v>
      </c>
      <c r="I64" s="197">
        <f t="shared" si="6"/>
        <v>277.7</v>
      </c>
      <c r="J64" s="197">
        <f t="shared" si="6"/>
        <v>277.7</v>
      </c>
    </row>
    <row r="65" spans="1:14" ht="16.5" customHeight="1">
      <c r="A65" s="123" t="s">
        <v>29</v>
      </c>
      <c r="B65" s="111" t="s">
        <v>15</v>
      </c>
      <c r="C65" s="112" t="s">
        <v>16</v>
      </c>
      <c r="D65" s="112" t="s">
        <v>18</v>
      </c>
      <c r="E65" s="112" t="s">
        <v>22</v>
      </c>
      <c r="F65" s="112" t="s">
        <v>205</v>
      </c>
      <c r="G65" s="112" t="s">
        <v>30</v>
      </c>
      <c r="H65" s="197">
        <f t="shared" si="6"/>
        <v>277.7</v>
      </c>
      <c r="I65" s="197">
        <f t="shared" si="6"/>
        <v>277.7</v>
      </c>
      <c r="J65" s="197">
        <f t="shared" si="6"/>
        <v>277.7</v>
      </c>
    </row>
    <row r="66" spans="1:14" ht="16.5" customHeight="1">
      <c r="A66" s="123" t="s">
        <v>51</v>
      </c>
      <c r="B66" s="111" t="s">
        <v>15</v>
      </c>
      <c r="C66" s="112" t="s">
        <v>16</v>
      </c>
      <c r="D66" s="112" t="s">
        <v>18</v>
      </c>
      <c r="E66" s="112" t="s">
        <v>22</v>
      </c>
      <c r="F66" s="112" t="s">
        <v>205</v>
      </c>
      <c r="G66" s="112" t="s">
        <v>52</v>
      </c>
      <c r="H66" s="197">
        <f t="shared" si="6"/>
        <v>277.7</v>
      </c>
      <c r="I66" s="197">
        <f t="shared" si="6"/>
        <v>277.7</v>
      </c>
      <c r="J66" s="197">
        <f t="shared" si="6"/>
        <v>277.7</v>
      </c>
    </row>
    <row r="67" spans="1:14" ht="16.5" customHeight="1">
      <c r="A67" s="123" t="s">
        <v>55</v>
      </c>
      <c r="B67" s="111" t="s">
        <v>15</v>
      </c>
      <c r="C67" s="112" t="s">
        <v>16</v>
      </c>
      <c r="D67" s="112" t="s">
        <v>18</v>
      </c>
      <c r="E67" s="112" t="s">
        <v>22</v>
      </c>
      <c r="F67" s="112" t="s">
        <v>205</v>
      </c>
      <c r="G67" s="112" t="s">
        <v>56</v>
      </c>
      <c r="H67" s="197">
        <v>277.7</v>
      </c>
      <c r="I67" s="197">
        <f>H67</f>
        <v>277.7</v>
      </c>
      <c r="J67" s="197">
        <f>I67</f>
        <v>277.7</v>
      </c>
    </row>
    <row r="68" spans="1:14" ht="16.5" customHeight="1">
      <c r="A68" s="123" t="s">
        <v>73</v>
      </c>
      <c r="B68" s="111" t="s">
        <v>15</v>
      </c>
      <c r="C68" s="112" t="s">
        <v>16</v>
      </c>
      <c r="D68" s="112" t="s">
        <v>18</v>
      </c>
      <c r="E68" s="112" t="s">
        <v>22</v>
      </c>
      <c r="F68" s="112" t="s">
        <v>74</v>
      </c>
      <c r="G68" s="112"/>
      <c r="H68" s="197">
        <f>H69</f>
        <v>13.6</v>
      </c>
      <c r="I68" s="197">
        <f>I69</f>
        <v>13.6</v>
      </c>
      <c r="J68" s="197">
        <f>J69</f>
        <v>13.6</v>
      </c>
    </row>
    <row r="69" spans="1:14" ht="16.5" customHeight="1">
      <c r="A69" s="123" t="s">
        <v>75</v>
      </c>
      <c r="B69" s="111" t="s">
        <v>15</v>
      </c>
      <c r="C69" s="112" t="s">
        <v>16</v>
      </c>
      <c r="D69" s="112" t="s">
        <v>18</v>
      </c>
      <c r="E69" s="112" t="s">
        <v>22</v>
      </c>
      <c r="F69" s="112" t="s">
        <v>76</v>
      </c>
      <c r="G69" s="112"/>
      <c r="H69" s="197">
        <f>H70+H73</f>
        <v>13.6</v>
      </c>
      <c r="I69" s="197">
        <f>I70+I73</f>
        <v>13.6</v>
      </c>
      <c r="J69" s="197">
        <f>J70+J73</f>
        <v>13.6</v>
      </c>
    </row>
    <row r="70" spans="1:14" ht="16.5" customHeight="1">
      <c r="A70" s="44" t="s">
        <v>77</v>
      </c>
      <c r="B70" s="28" t="s">
        <v>15</v>
      </c>
      <c r="C70" s="32" t="s">
        <v>16</v>
      </c>
      <c r="D70" s="32" t="s">
        <v>18</v>
      </c>
      <c r="E70" s="32" t="s">
        <v>22</v>
      </c>
      <c r="F70" s="32" t="s">
        <v>78</v>
      </c>
      <c r="G70" s="32" t="s">
        <v>30</v>
      </c>
      <c r="H70" s="190">
        <f t="shared" ref="H70:J71" si="7">H71</f>
        <v>9.6</v>
      </c>
      <c r="I70" s="190">
        <f t="shared" si="7"/>
        <v>9.6</v>
      </c>
      <c r="J70" s="190">
        <f t="shared" si="7"/>
        <v>9.6</v>
      </c>
    </row>
    <row r="71" spans="1:14" ht="16.5" customHeight="1">
      <c r="A71" s="44" t="s">
        <v>79</v>
      </c>
      <c r="B71" s="28" t="s">
        <v>15</v>
      </c>
      <c r="C71" s="32" t="s">
        <v>16</v>
      </c>
      <c r="D71" s="32" t="s">
        <v>18</v>
      </c>
      <c r="E71" s="32" t="s">
        <v>22</v>
      </c>
      <c r="F71" s="32" t="s">
        <v>78</v>
      </c>
      <c r="G71" s="32" t="s">
        <v>80</v>
      </c>
      <c r="H71" s="190">
        <f t="shared" si="7"/>
        <v>9.6</v>
      </c>
      <c r="I71" s="190">
        <f t="shared" si="7"/>
        <v>9.6</v>
      </c>
      <c r="J71" s="190">
        <f t="shared" si="7"/>
        <v>9.6</v>
      </c>
    </row>
    <row r="72" spans="1:14" ht="16.5" customHeight="1">
      <c r="A72" s="44" t="s">
        <v>81</v>
      </c>
      <c r="B72" s="28" t="s">
        <v>15</v>
      </c>
      <c r="C72" s="32" t="s">
        <v>16</v>
      </c>
      <c r="D72" s="32" t="s">
        <v>18</v>
      </c>
      <c r="E72" s="32" t="s">
        <v>22</v>
      </c>
      <c r="F72" s="32" t="s">
        <v>78</v>
      </c>
      <c r="G72" s="32" t="s">
        <v>82</v>
      </c>
      <c r="H72" s="190">
        <v>9.6</v>
      </c>
      <c r="I72" s="190">
        <f>H72</f>
        <v>9.6</v>
      </c>
      <c r="J72" s="190">
        <f>I72</f>
        <v>9.6</v>
      </c>
    </row>
    <row r="73" spans="1:14" ht="16.5" customHeight="1">
      <c r="A73" s="85" t="s">
        <v>83</v>
      </c>
      <c r="B73" s="86" t="s">
        <v>15</v>
      </c>
      <c r="C73" s="87" t="s">
        <v>16</v>
      </c>
      <c r="D73" s="87" t="s">
        <v>18</v>
      </c>
      <c r="E73" s="87" t="s">
        <v>22</v>
      </c>
      <c r="F73" s="87" t="s">
        <v>84</v>
      </c>
      <c r="G73" s="87"/>
      <c r="H73" s="199">
        <f>H74</f>
        <v>4</v>
      </c>
      <c r="I73" s="199">
        <f>I74</f>
        <v>4</v>
      </c>
      <c r="J73" s="199">
        <f>J74</f>
        <v>4</v>
      </c>
    </row>
    <row r="74" spans="1:14" ht="16.5" customHeight="1">
      <c r="A74" s="85" t="s">
        <v>29</v>
      </c>
      <c r="B74" s="86" t="s">
        <v>15</v>
      </c>
      <c r="C74" s="87" t="s">
        <v>16</v>
      </c>
      <c r="D74" s="87" t="s">
        <v>18</v>
      </c>
      <c r="E74" s="87" t="s">
        <v>22</v>
      </c>
      <c r="F74" s="87" t="s">
        <v>84</v>
      </c>
      <c r="G74" s="87" t="s">
        <v>30</v>
      </c>
      <c r="H74" s="199">
        <f t="shared" ref="H74:J75" si="8">H75</f>
        <v>4</v>
      </c>
      <c r="I74" s="199">
        <f t="shared" si="8"/>
        <v>4</v>
      </c>
      <c r="J74" s="199">
        <f t="shared" si="8"/>
        <v>4</v>
      </c>
    </row>
    <row r="75" spans="1:14" ht="24.75" customHeight="1">
      <c r="A75" s="85" t="s">
        <v>79</v>
      </c>
      <c r="B75" s="86" t="s">
        <v>15</v>
      </c>
      <c r="C75" s="87" t="s">
        <v>16</v>
      </c>
      <c r="D75" s="87" t="s">
        <v>18</v>
      </c>
      <c r="E75" s="87" t="s">
        <v>22</v>
      </c>
      <c r="F75" s="87" t="s">
        <v>84</v>
      </c>
      <c r="G75" s="87" t="s">
        <v>80</v>
      </c>
      <c r="H75" s="199">
        <f t="shared" si="8"/>
        <v>4</v>
      </c>
      <c r="I75" s="199">
        <f t="shared" si="8"/>
        <v>4</v>
      </c>
      <c r="J75" s="199">
        <f t="shared" si="8"/>
        <v>4</v>
      </c>
    </row>
    <row r="76" spans="1:14" ht="22.5" customHeight="1">
      <c r="A76" s="123" t="s">
        <v>81</v>
      </c>
      <c r="B76" s="111" t="s">
        <v>15</v>
      </c>
      <c r="C76" s="112" t="s">
        <v>16</v>
      </c>
      <c r="D76" s="112" t="s">
        <v>18</v>
      </c>
      <c r="E76" s="112" t="s">
        <v>22</v>
      </c>
      <c r="F76" s="112" t="s">
        <v>84</v>
      </c>
      <c r="G76" s="112" t="s">
        <v>82</v>
      </c>
      <c r="H76" s="197">
        <v>4</v>
      </c>
      <c r="I76" s="197">
        <f t="shared" ref="I76:J76" si="9">H76</f>
        <v>4</v>
      </c>
      <c r="J76" s="197">
        <f t="shared" si="9"/>
        <v>4</v>
      </c>
      <c r="N76" s="193"/>
    </row>
    <row r="77" spans="1:14" ht="12" customHeight="1">
      <c r="A77" s="123"/>
      <c r="B77" s="111"/>
      <c r="C77" s="112"/>
      <c r="D77" s="112"/>
      <c r="E77" s="112"/>
      <c r="F77" s="112"/>
      <c r="G77" s="112"/>
      <c r="H77" s="188"/>
      <c r="I77" s="188"/>
      <c r="J77" s="188"/>
      <c r="N77" s="193"/>
    </row>
    <row r="78" spans="1:14" ht="22.5" customHeight="1">
      <c r="A78" s="178" t="s">
        <v>249</v>
      </c>
      <c r="B78" s="179" t="s">
        <v>15</v>
      </c>
      <c r="C78" s="180" t="s">
        <v>16</v>
      </c>
      <c r="D78" s="180" t="s">
        <v>153</v>
      </c>
      <c r="E78" s="181"/>
      <c r="F78" s="182"/>
      <c r="G78" s="183"/>
      <c r="H78" s="203">
        <f t="shared" ref="H78:H85" si="10">H79</f>
        <v>644</v>
      </c>
      <c r="I78" s="202">
        <f t="shared" ref="I78:J85" si="11">I79</f>
        <v>0</v>
      </c>
      <c r="J78" s="202">
        <f t="shared" si="11"/>
        <v>0</v>
      </c>
      <c r="N78" s="193"/>
    </row>
    <row r="79" spans="1:14" ht="30.75" customHeight="1">
      <c r="A79" s="138" t="s">
        <v>19</v>
      </c>
      <c r="B79" s="134" t="s">
        <v>15</v>
      </c>
      <c r="C79" s="135" t="s">
        <v>16</v>
      </c>
      <c r="D79" s="135" t="s">
        <v>153</v>
      </c>
      <c r="E79" s="136" t="s">
        <v>250</v>
      </c>
      <c r="F79" s="184"/>
      <c r="G79" s="185"/>
      <c r="H79" s="204">
        <f t="shared" si="10"/>
        <v>644</v>
      </c>
      <c r="I79" s="202">
        <f t="shared" si="11"/>
        <v>0</v>
      </c>
      <c r="J79" s="202">
        <f t="shared" si="11"/>
        <v>0</v>
      </c>
      <c r="N79" s="193"/>
    </row>
    <row r="80" spans="1:14" ht="22.5" customHeight="1">
      <c r="A80" s="138" t="s">
        <v>20</v>
      </c>
      <c r="B80" s="134" t="s">
        <v>15</v>
      </c>
      <c r="C80" s="186" t="s">
        <v>16</v>
      </c>
      <c r="D80" s="135" t="s">
        <v>153</v>
      </c>
      <c r="E80" s="187" t="s">
        <v>251</v>
      </c>
      <c r="F80" s="184"/>
      <c r="G80" s="185"/>
      <c r="H80" s="204">
        <f t="shared" si="10"/>
        <v>644</v>
      </c>
      <c r="I80" s="202">
        <f t="shared" si="11"/>
        <v>0</v>
      </c>
      <c r="J80" s="202">
        <f t="shared" si="11"/>
        <v>0</v>
      </c>
      <c r="N80" s="193"/>
    </row>
    <row r="81" spans="1:14" ht="33" customHeight="1">
      <c r="A81" s="137" t="s">
        <v>252</v>
      </c>
      <c r="B81" s="134" t="s">
        <v>15</v>
      </c>
      <c r="C81" s="186" t="s">
        <v>16</v>
      </c>
      <c r="D81" s="135" t="s">
        <v>153</v>
      </c>
      <c r="E81" s="187" t="s">
        <v>253</v>
      </c>
      <c r="F81" s="184"/>
      <c r="G81" s="185"/>
      <c r="H81" s="204">
        <f t="shared" si="10"/>
        <v>644</v>
      </c>
      <c r="I81" s="202">
        <f t="shared" si="11"/>
        <v>0</v>
      </c>
      <c r="J81" s="202">
        <f t="shared" si="11"/>
        <v>0</v>
      </c>
      <c r="N81" s="193"/>
    </row>
    <row r="82" spans="1:14" ht="22.5" customHeight="1">
      <c r="A82" s="57" t="s">
        <v>73</v>
      </c>
      <c r="B82" s="134" t="s">
        <v>15</v>
      </c>
      <c r="C82" s="186" t="s">
        <v>16</v>
      </c>
      <c r="D82" s="135" t="s">
        <v>153</v>
      </c>
      <c r="E82" s="187" t="s">
        <v>253</v>
      </c>
      <c r="F82" s="58" t="s">
        <v>74</v>
      </c>
      <c r="G82" s="186"/>
      <c r="H82" s="204">
        <f t="shared" si="10"/>
        <v>644</v>
      </c>
      <c r="I82" s="202">
        <f t="shared" si="11"/>
        <v>0</v>
      </c>
      <c r="J82" s="202">
        <f t="shared" si="11"/>
        <v>0</v>
      </c>
      <c r="N82" s="193"/>
    </row>
    <row r="83" spans="1:14" ht="21" customHeight="1">
      <c r="A83" s="57" t="s">
        <v>75</v>
      </c>
      <c r="B83" s="134" t="s">
        <v>15</v>
      </c>
      <c r="C83" s="186" t="s">
        <v>16</v>
      </c>
      <c r="D83" s="135" t="s">
        <v>153</v>
      </c>
      <c r="E83" s="187" t="s">
        <v>253</v>
      </c>
      <c r="F83" s="58" t="s">
        <v>76</v>
      </c>
      <c r="G83" s="186"/>
      <c r="H83" s="204">
        <f t="shared" si="10"/>
        <v>644</v>
      </c>
      <c r="I83" s="202">
        <f t="shared" si="11"/>
        <v>0</v>
      </c>
      <c r="J83" s="202">
        <f t="shared" si="11"/>
        <v>0</v>
      </c>
      <c r="N83" s="193"/>
    </row>
    <row r="84" spans="1:14" ht="28.5" customHeight="1">
      <c r="A84" s="138" t="s">
        <v>255</v>
      </c>
      <c r="B84" s="134" t="s">
        <v>15</v>
      </c>
      <c r="C84" s="186" t="s">
        <v>16</v>
      </c>
      <c r="D84" s="135" t="s">
        <v>153</v>
      </c>
      <c r="E84" s="187" t="s">
        <v>253</v>
      </c>
      <c r="F84" s="58" t="s">
        <v>98</v>
      </c>
      <c r="G84" s="186"/>
      <c r="H84" s="204">
        <f t="shared" si="10"/>
        <v>644</v>
      </c>
      <c r="I84" s="202">
        <f t="shared" si="11"/>
        <v>0</v>
      </c>
      <c r="J84" s="202">
        <f t="shared" si="11"/>
        <v>0</v>
      </c>
      <c r="N84" s="193"/>
    </row>
    <row r="85" spans="1:14" ht="22.5" customHeight="1">
      <c r="A85" s="57" t="s">
        <v>29</v>
      </c>
      <c r="B85" s="134" t="s">
        <v>15</v>
      </c>
      <c r="C85" s="186" t="s">
        <v>16</v>
      </c>
      <c r="D85" s="135" t="s">
        <v>153</v>
      </c>
      <c r="E85" s="187" t="s">
        <v>253</v>
      </c>
      <c r="F85" s="58" t="s">
        <v>98</v>
      </c>
      <c r="G85" s="185">
        <v>200</v>
      </c>
      <c r="H85" s="204">
        <f t="shared" si="10"/>
        <v>644</v>
      </c>
      <c r="I85" s="202">
        <f t="shared" si="11"/>
        <v>0</v>
      </c>
      <c r="J85" s="202">
        <f t="shared" si="11"/>
        <v>0</v>
      </c>
      <c r="N85" s="193"/>
    </row>
    <row r="86" spans="1:14" ht="22.5" customHeight="1">
      <c r="A86" s="57" t="s">
        <v>79</v>
      </c>
      <c r="B86" s="134" t="s">
        <v>15</v>
      </c>
      <c r="C86" s="186" t="s">
        <v>16</v>
      </c>
      <c r="D86" s="135" t="s">
        <v>153</v>
      </c>
      <c r="E86" s="187" t="s">
        <v>253</v>
      </c>
      <c r="F86" s="58" t="s">
        <v>98</v>
      </c>
      <c r="G86" s="185">
        <v>290</v>
      </c>
      <c r="H86" s="204">
        <f>H87</f>
        <v>644</v>
      </c>
      <c r="I86" s="202">
        <f>I87</f>
        <v>0</v>
      </c>
      <c r="J86" s="202">
        <f>J87</f>
        <v>0</v>
      </c>
      <c r="N86" s="193"/>
    </row>
    <row r="87" spans="1:14" ht="24" customHeight="1">
      <c r="A87" s="57" t="s">
        <v>99</v>
      </c>
      <c r="B87" s="134" t="s">
        <v>15</v>
      </c>
      <c r="C87" s="186" t="s">
        <v>16</v>
      </c>
      <c r="D87" s="135" t="s">
        <v>153</v>
      </c>
      <c r="E87" s="187" t="s">
        <v>253</v>
      </c>
      <c r="F87" s="58" t="s">
        <v>98</v>
      </c>
      <c r="G87" s="32" t="s">
        <v>254</v>
      </c>
      <c r="H87" s="205">
        <v>644</v>
      </c>
      <c r="I87" s="205">
        <v>0</v>
      </c>
      <c r="J87" s="205">
        <v>0</v>
      </c>
      <c r="N87" s="193"/>
    </row>
    <row r="88" spans="1:14" ht="12" customHeight="1">
      <c r="A88" s="44"/>
      <c r="B88" s="28"/>
      <c r="C88" s="32"/>
      <c r="D88" s="32"/>
      <c r="E88" s="32"/>
      <c r="F88" s="32"/>
      <c r="G88" s="32"/>
      <c r="H88" s="51"/>
      <c r="I88" s="51"/>
      <c r="J88" s="51"/>
      <c r="N88" s="193"/>
    </row>
    <row r="89" spans="1:14" ht="16.5" customHeight="1">
      <c r="A89" s="52" t="s">
        <v>85</v>
      </c>
      <c r="B89" s="24" t="s">
        <v>15</v>
      </c>
      <c r="C89" s="53" t="s">
        <v>16</v>
      </c>
      <c r="D89" s="53" t="s">
        <v>86</v>
      </c>
      <c r="E89" s="53"/>
      <c r="F89" s="53"/>
      <c r="G89" s="53"/>
      <c r="H89" s="206">
        <f>H90</f>
        <v>100</v>
      </c>
      <c r="I89" s="207">
        <f t="shared" ref="I89:J89" si="12">I90</f>
        <v>100</v>
      </c>
      <c r="J89" s="207">
        <f t="shared" si="12"/>
        <v>100</v>
      </c>
      <c r="N89" s="193"/>
    </row>
    <row r="90" spans="1:14" ht="29.25" customHeight="1">
      <c r="A90" s="44" t="s">
        <v>87</v>
      </c>
      <c r="B90" s="28" t="s">
        <v>15</v>
      </c>
      <c r="C90" s="32" t="s">
        <v>16</v>
      </c>
      <c r="D90" s="32" t="s">
        <v>86</v>
      </c>
      <c r="E90" s="33" t="s">
        <v>227</v>
      </c>
      <c r="F90" s="32"/>
      <c r="G90" s="32"/>
      <c r="H90" s="208">
        <f>H91</f>
        <v>100</v>
      </c>
      <c r="I90" s="209">
        <f>I91</f>
        <v>100</v>
      </c>
      <c r="J90" s="209">
        <f>J91</f>
        <v>100</v>
      </c>
      <c r="N90" s="194"/>
    </row>
    <row r="91" spans="1:14" ht="45" customHeight="1">
      <c r="A91" s="44" t="s">
        <v>89</v>
      </c>
      <c r="B91" s="28" t="s">
        <v>15</v>
      </c>
      <c r="C91" s="32" t="s">
        <v>16</v>
      </c>
      <c r="D91" s="32" t="s">
        <v>86</v>
      </c>
      <c r="E91" s="32" t="s">
        <v>259</v>
      </c>
      <c r="F91" s="32" t="s">
        <v>74</v>
      </c>
      <c r="G91" s="32"/>
      <c r="H91" s="209">
        <f t="shared" ref="H91:J91" si="13">H92</f>
        <v>100</v>
      </c>
      <c r="I91" s="209">
        <f t="shared" si="13"/>
        <v>100</v>
      </c>
      <c r="J91" s="209">
        <f t="shared" si="13"/>
        <v>100</v>
      </c>
      <c r="N91" s="194"/>
    </row>
    <row r="92" spans="1:14" ht="18.75" customHeight="1">
      <c r="A92" s="44" t="s">
        <v>29</v>
      </c>
      <c r="B92" s="28" t="s">
        <v>15</v>
      </c>
      <c r="C92" s="32" t="s">
        <v>16</v>
      </c>
      <c r="D92" s="32" t="s">
        <v>86</v>
      </c>
      <c r="E92" s="32" t="s">
        <v>259</v>
      </c>
      <c r="F92" s="32" t="s">
        <v>90</v>
      </c>
      <c r="G92" s="32" t="s">
        <v>30</v>
      </c>
      <c r="H92" s="209">
        <v>100</v>
      </c>
      <c r="I92" s="209">
        <f>H92</f>
        <v>100</v>
      </c>
      <c r="J92" s="209">
        <f>I92</f>
        <v>100</v>
      </c>
      <c r="N92" s="193"/>
    </row>
    <row r="93" spans="1:14" ht="16.5" customHeight="1">
      <c r="A93" s="44"/>
      <c r="B93" s="28"/>
      <c r="C93" s="32"/>
      <c r="D93" s="32"/>
      <c r="E93" s="32"/>
      <c r="F93" s="32"/>
      <c r="G93" s="32"/>
      <c r="H93" s="51"/>
      <c r="I93" s="51"/>
      <c r="J93" s="51"/>
      <c r="N93" s="193"/>
    </row>
    <row r="94" spans="1:14" ht="27" customHeight="1">
      <c r="A94" s="52" t="s">
        <v>91</v>
      </c>
      <c r="B94" s="24" t="s">
        <v>15</v>
      </c>
      <c r="C94" s="53" t="s">
        <v>16</v>
      </c>
      <c r="D94" s="53" t="s">
        <v>92</v>
      </c>
      <c r="E94" s="53"/>
      <c r="F94" s="53"/>
      <c r="G94" s="53"/>
      <c r="H94" s="210">
        <f>H95+H104+H115+H125+H134</f>
        <v>50.790999999999997</v>
      </c>
      <c r="I94" s="211">
        <f>I95+I104+I115+I125+I134</f>
        <v>67.790999999999997</v>
      </c>
      <c r="J94" s="211">
        <f>J95+J104+J115+J125+J134</f>
        <v>67.790999999999997</v>
      </c>
      <c r="N94" s="193"/>
    </row>
    <row r="95" spans="1:14" ht="65.25" customHeight="1">
      <c r="A95" s="25" t="s">
        <v>275</v>
      </c>
      <c r="B95" s="24" t="s">
        <v>15</v>
      </c>
      <c r="C95" s="53" t="s">
        <v>16</v>
      </c>
      <c r="D95" s="53" t="s">
        <v>92</v>
      </c>
      <c r="E95" s="54" t="s">
        <v>18</v>
      </c>
      <c r="F95" s="53"/>
      <c r="G95" s="53"/>
      <c r="H95" s="206">
        <f t="shared" ref="H95:J95" si="14">H96</f>
        <v>16</v>
      </c>
      <c r="I95" s="207">
        <f t="shared" si="14"/>
        <v>16</v>
      </c>
      <c r="J95" s="207">
        <f t="shared" si="14"/>
        <v>16</v>
      </c>
      <c r="N95" s="193"/>
    </row>
    <row r="96" spans="1:14" ht="50.25" customHeight="1">
      <c r="A96" s="52" t="s">
        <v>208</v>
      </c>
      <c r="B96" s="24" t="s">
        <v>15</v>
      </c>
      <c r="C96" s="53" t="s">
        <v>16</v>
      </c>
      <c r="D96" s="53" t="s">
        <v>92</v>
      </c>
      <c r="E96" s="54" t="s">
        <v>207</v>
      </c>
      <c r="F96" s="53"/>
      <c r="G96" s="53"/>
      <c r="H96" s="206">
        <f>H97</f>
        <v>16</v>
      </c>
      <c r="I96" s="207">
        <f>I97</f>
        <v>16</v>
      </c>
      <c r="J96" s="207">
        <f>J97</f>
        <v>16</v>
      </c>
      <c r="N96" s="193"/>
    </row>
    <row r="97" spans="1:14" ht="26.25" customHeight="1">
      <c r="A97" s="52" t="s">
        <v>206</v>
      </c>
      <c r="B97" s="24" t="s">
        <v>15</v>
      </c>
      <c r="C97" s="26" t="s">
        <v>16</v>
      </c>
      <c r="D97" s="53" t="s">
        <v>92</v>
      </c>
      <c r="E97" s="54" t="s">
        <v>93</v>
      </c>
      <c r="F97" s="55"/>
      <c r="G97" s="56"/>
      <c r="H97" s="212">
        <f>H99</f>
        <v>16</v>
      </c>
      <c r="I97" s="212">
        <f>I99</f>
        <v>16</v>
      </c>
      <c r="J97" s="212">
        <f>J99</f>
        <v>16</v>
      </c>
      <c r="N97" s="193"/>
    </row>
    <row r="98" spans="1:14" ht="24.75" customHeight="1">
      <c r="A98" s="57" t="s">
        <v>46</v>
      </c>
      <c r="B98" s="28" t="s">
        <v>15</v>
      </c>
      <c r="C98" s="29" t="s">
        <v>16</v>
      </c>
      <c r="D98" s="29" t="s">
        <v>92</v>
      </c>
      <c r="E98" s="30" t="s">
        <v>93</v>
      </c>
      <c r="F98" s="58" t="s">
        <v>30</v>
      </c>
      <c r="G98" s="32"/>
      <c r="H98" s="209">
        <f t="shared" ref="H98:J102" si="15">H99</f>
        <v>16</v>
      </c>
      <c r="I98" s="209">
        <f t="shared" si="15"/>
        <v>16</v>
      </c>
      <c r="J98" s="209">
        <f t="shared" si="15"/>
        <v>16</v>
      </c>
      <c r="N98" s="193"/>
    </row>
    <row r="99" spans="1:14" ht="32.25" customHeight="1">
      <c r="A99" s="59" t="s">
        <v>47</v>
      </c>
      <c r="B99" s="28" t="s">
        <v>15</v>
      </c>
      <c r="C99" s="29" t="s">
        <v>16</v>
      </c>
      <c r="D99" s="29" t="s">
        <v>92</v>
      </c>
      <c r="E99" s="30" t="s">
        <v>93</v>
      </c>
      <c r="F99" s="58" t="s">
        <v>48</v>
      </c>
      <c r="G99" s="32"/>
      <c r="H99" s="209">
        <f t="shared" si="15"/>
        <v>16</v>
      </c>
      <c r="I99" s="209">
        <f t="shared" si="15"/>
        <v>16</v>
      </c>
      <c r="J99" s="209">
        <f t="shared" si="15"/>
        <v>16</v>
      </c>
      <c r="N99" s="193"/>
    </row>
    <row r="100" spans="1:14" ht="21.75" customHeight="1">
      <c r="A100" s="27" t="s">
        <v>49</v>
      </c>
      <c r="B100" s="28" t="s">
        <v>15</v>
      </c>
      <c r="C100" s="29" t="s">
        <v>16</v>
      </c>
      <c r="D100" s="29" t="s">
        <v>92</v>
      </c>
      <c r="E100" s="30" t="s">
        <v>93</v>
      </c>
      <c r="F100" s="58" t="s">
        <v>50</v>
      </c>
      <c r="G100" s="32"/>
      <c r="H100" s="209">
        <f t="shared" si="15"/>
        <v>16</v>
      </c>
      <c r="I100" s="209">
        <f t="shared" si="15"/>
        <v>16</v>
      </c>
      <c r="J100" s="209">
        <f t="shared" si="15"/>
        <v>16</v>
      </c>
      <c r="N100" s="193"/>
    </row>
    <row r="101" spans="1:14" ht="17.25" customHeight="1">
      <c r="A101" s="27" t="s">
        <v>29</v>
      </c>
      <c r="B101" s="28" t="s">
        <v>15</v>
      </c>
      <c r="C101" s="29" t="s">
        <v>16</v>
      </c>
      <c r="D101" s="29" t="s">
        <v>92</v>
      </c>
      <c r="E101" s="30" t="s">
        <v>93</v>
      </c>
      <c r="F101" s="58" t="s">
        <v>50</v>
      </c>
      <c r="G101" s="60">
        <v>200</v>
      </c>
      <c r="H101" s="73">
        <f t="shared" si="15"/>
        <v>16</v>
      </c>
      <c r="I101" s="73">
        <f t="shared" si="15"/>
        <v>16</v>
      </c>
      <c r="J101" s="73">
        <f t="shared" si="15"/>
        <v>16</v>
      </c>
      <c r="N101" s="193"/>
    </row>
    <row r="102" spans="1:14" ht="16.5" customHeight="1">
      <c r="A102" s="40" t="s">
        <v>51</v>
      </c>
      <c r="B102" s="37" t="s">
        <v>15</v>
      </c>
      <c r="C102" s="62" t="s">
        <v>16</v>
      </c>
      <c r="D102" s="62" t="s">
        <v>92</v>
      </c>
      <c r="E102" s="63" t="s">
        <v>93</v>
      </c>
      <c r="F102" s="64" t="s">
        <v>50</v>
      </c>
      <c r="G102" s="65">
        <v>220</v>
      </c>
      <c r="H102" s="213">
        <f t="shared" si="15"/>
        <v>16</v>
      </c>
      <c r="I102" s="213">
        <f t="shared" si="15"/>
        <v>16</v>
      </c>
      <c r="J102" s="213">
        <f t="shared" si="15"/>
        <v>16</v>
      </c>
    </row>
    <row r="103" spans="1:14" ht="16.5" customHeight="1">
      <c r="A103" s="66" t="s">
        <v>59</v>
      </c>
      <c r="B103" s="37" t="s">
        <v>15</v>
      </c>
      <c r="C103" s="62" t="s">
        <v>16</v>
      </c>
      <c r="D103" s="62" t="s">
        <v>92</v>
      </c>
      <c r="E103" s="63" t="s">
        <v>93</v>
      </c>
      <c r="F103" s="64" t="s">
        <v>50</v>
      </c>
      <c r="G103" s="65">
        <v>226</v>
      </c>
      <c r="H103" s="213">
        <v>16</v>
      </c>
      <c r="I103" s="213">
        <f>H103</f>
        <v>16</v>
      </c>
      <c r="J103" s="213">
        <f>I103</f>
        <v>16</v>
      </c>
    </row>
    <row r="104" spans="1:14" ht="59.25" customHeight="1">
      <c r="A104" s="67" t="s">
        <v>202</v>
      </c>
      <c r="B104" s="68" t="s">
        <v>15</v>
      </c>
      <c r="C104" s="169" t="s">
        <v>16</v>
      </c>
      <c r="D104" s="169" t="s">
        <v>92</v>
      </c>
      <c r="E104" s="170" t="s">
        <v>125</v>
      </c>
      <c r="F104" s="171"/>
      <c r="G104" s="172"/>
      <c r="H104" s="214">
        <f t="shared" ref="H104:J106" si="16">H105</f>
        <v>11</v>
      </c>
      <c r="I104" s="214">
        <f t="shared" si="16"/>
        <v>28</v>
      </c>
      <c r="J104" s="214">
        <f t="shared" si="16"/>
        <v>28</v>
      </c>
    </row>
    <row r="105" spans="1:14" ht="45.75" customHeight="1">
      <c r="A105" s="82" t="s">
        <v>229</v>
      </c>
      <c r="B105" s="68" t="s">
        <v>15</v>
      </c>
      <c r="C105" s="169" t="s">
        <v>16</v>
      </c>
      <c r="D105" s="169" t="s">
        <v>92</v>
      </c>
      <c r="E105" s="170" t="s">
        <v>209</v>
      </c>
      <c r="F105" s="171"/>
      <c r="G105" s="172"/>
      <c r="H105" s="214">
        <f>H106</f>
        <v>11</v>
      </c>
      <c r="I105" s="214">
        <f>I106</f>
        <v>28</v>
      </c>
      <c r="J105" s="214">
        <f>J106</f>
        <v>28</v>
      </c>
    </row>
    <row r="106" spans="1:14" ht="33.75" customHeight="1">
      <c r="A106" s="67" t="s">
        <v>230</v>
      </c>
      <c r="B106" s="68" t="s">
        <v>15</v>
      </c>
      <c r="C106" s="69" t="s">
        <v>16</v>
      </c>
      <c r="D106" s="69" t="s">
        <v>92</v>
      </c>
      <c r="E106" s="69" t="s">
        <v>94</v>
      </c>
      <c r="F106" s="69"/>
      <c r="G106" s="69"/>
      <c r="H106" s="215">
        <f t="shared" si="16"/>
        <v>11</v>
      </c>
      <c r="I106" s="215">
        <f t="shared" si="16"/>
        <v>28</v>
      </c>
      <c r="J106" s="215">
        <f t="shared" si="16"/>
        <v>28</v>
      </c>
    </row>
    <row r="107" spans="1:14" ht="21" customHeight="1">
      <c r="A107" s="57" t="s">
        <v>46</v>
      </c>
      <c r="B107" s="28" t="s">
        <v>15</v>
      </c>
      <c r="C107" s="29" t="s">
        <v>16</v>
      </c>
      <c r="D107" s="29" t="s">
        <v>92</v>
      </c>
      <c r="E107" s="32" t="s">
        <v>94</v>
      </c>
      <c r="F107" s="58" t="s">
        <v>30</v>
      </c>
      <c r="G107" s="32"/>
      <c r="H107" s="209">
        <f t="shared" ref="H107:J111" si="17">H108</f>
        <v>11</v>
      </c>
      <c r="I107" s="209">
        <f t="shared" si="17"/>
        <v>28</v>
      </c>
      <c r="J107" s="209">
        <f t="shared" si="17"/>
        <v>28</v>
      </c>
    </row>
    <row r="108" spans="1:14" ht="37.5" customHeight="1">
      <c r="A108" s="59" t="s">
        <v>47</v>
      </c>
      <c r="B108" s="28" t="s">
        <v>15</v>
      </c>
      <c r="C108" s="29" t="s">
        <v>16</v>
      </c>
      <c r="D108" s="29" t="s">
        <v>92</v>
      </c>
      <c r="E108" s="32" t="s">
        <v>94</v>
      </c>
      <c r="F108" s="58" t="s">
        <v>48</v>
      </c>
      <c r="G108" s="32"/>
      <c r="H108" s="209">
        <f t="shared" si="17"/>
        <v>11</v>
      </c>
      <c r="I108" s="209">
        <f t="shared" si="17"/>
        <v>28</v>
      </c>
      <c r="J108" s="209">
        <f t="shared" si="17"/>
        <v>28</v>
      </c>
    </row>
    <row r="109" spans="1:14" ht="21.75" customHeight="1">
      <c r="A109" s="27" t="s">
        <v>49</v>
      </c>
      <c r="B109" s="28" t="s">
        <v>15</v>
      </c>
      <c r="C109" s="29" t="s">
        <v>16</v>
      </c>
      <c r="D109" s="29" t="s">
        <v>92</v>
      </c>
      <c r="E109" s="32" t="s">
        <v>94</v>
      </c>
      <c r="F109" s="58" t="s">
        <v>50</v>
      </c>
      <c r="G109" s="32"/>
      <c r="H109" s="209">
        <f t="shared" si="17"/>
        <v>11</v>
      </c>
      <c r="I109" s="209">
        <f t="shared" si="17"/>
        <v>28</v>
      </c>
      <c r="J109" s="209">
        <f t="shared" si="17"/>
        <v>28</v>
      </c>
    </row>
    <row r="110" spans="1:14" ht="17.25" customHeight="1">
      <c r="A110" s="27" t="s">
        <v>29</v>
      </c>
      <c r="B110" s="28" t="s">
        <v>15</v>
      </c>
      <c r="C110" s="29" t="s">
        <v>16</v>
      </c>
      <c r="D110" s="29" t="s">
        <v>92</v>
      </c>
      <c r="E110" s="32" t="s">
        <v>94</v>
      </c>
      <c r="F110" s="58" t="s">
        <v>50</v>
      </c>
      <c r="G110" s="60">
        <v>200</v>
      </c>
      <c r="H110" s="73">
        <f t="shared" si="17"/>
        <v>11</v>
      </c>
      <c r="I110" s="73">
        <f t="shared" si="17"/>
        <v>28</v>
      </c>
      <c r="J110" s="73">
        <f t="shared" si="17"/>
        <v>28</v>
      </c>
    </row>
    <row r="111" spans="1:14" ht="19.5" customHeight="1">
      <c r="A111" s="27" t="s">
        <v>51</v>
      </c>
      <c r="B111" s="28" t="s">
        <v>15</v>
      </c>
      <c r="C111" s="29" t="s">
        <v>16</v>
      </c>
      <c r="D111" s="29" t="s">
        <v>92</v>
      </c>
      <c r="E111" s="32" t="s">
        <v>94</v>
      </c>
      <c r="F111" s="58" t="s">
        <v>50</v>
      </c>
      <c r="G111" s="60">
        <v>220</v>
      </c>
      <c r="H111" s="73">
        <f t="shared" si="17"/>
        <v>11</v>
      </c>
      <c r="I111" s="73">
        <f t="shared" si="17"/>
        <v>28</v>
      </c>
      <c r="J111" s="73">
        <f t="shared" si="17"/>
        <v>28</v>
      </c>
    </row>
    <row r="112" spans="1:14" ht="16.5" customHeight="1">
      <c r="A112" s="57" t="s">
        <v>59</v>
      </c>
      <c r="B112" s="28" t="s">
        <v>15</v>
      </c>
      <c r="C112" s="29" t="s">
        <v>16</v>
      </c>
      <c r="D112" s="29" t="s">
        <v>92</v>
      </c>
      <c r="E112" s="32" t="s">
        <v>94</v>
      </c>
      <c r="F112" s="58" t="s">
        <v>50</v>
      </c>
      <c r="G112" s="60">
        <v>226</v>
      </c>
      <c r="H112" s="73">
        <v>11</v>
      </c>
      <c r="I112" s="73">
        <v>28</v>
      </c>
      <c r="J112" s="73">
        <v>28</v>
      </c>
    </row>
    <row r="113" spans="1:10" ht="12" customHeight="1">
      <c r="A113" s="57"/>
      <c r="B113" s="28"/>
      <c r="C113" s="29"/>
      <c r="D113" s="29"/>
      <c r="E113" s="32"/>
      <c r="F113" s="58"/>
      <c r="G113" s="60"/>
      <c r="H113" s="61"/>
      <c r="I113" s="61"/>
      <c r="J113" s="61"/>
    </row>
    <row r="114" spans="1:10" ht="63.75" customHeight="1">
      <c r="A114" s="70" t="s">
        <v>248</v>
      </c>
      <c r="B114" s="24" t="s">
        <v>15</v>
      </c>
      <c r="C114" s="26" t="s">
        <v>16</v>
      </c>
      <c r="D114" s="26" t="s">
        <v>92</v>
      </c>
      <c r="E114" s="54" t="s">
        <v>153</v>
      </c>
      <c r="F114" s="55"/>
      <c r="G114" s="56"/>
      <c r="H114" s="212">
        <f t="shared" ref="H114:J115" si="18">H115</f>
        <v>1.5</v>
      </c>
      <c r="I114" s="212">
        <f t="shared" si="18"/>
        <v>1.5</v>
      </c>
      <c r="J114" s="212">
        <f t="shared" si="18"/>
        <v>1.5</v>
      </c>
    </row>
    <row r="115" spans="1:10" ht="33.75" customHeight="1">
      <c r="A115" s="70" t="s">
        <v>235</v>
      </c>
      <c r="B115" s="24" t="s">
        <v>15</v>
      </c>
      <c r="C115" s="26" t="s">
        <v>16</v>
      </c>
      <c r="D115" s="26" t="s">
        <v>92</v>
      </c>
      <c r="E115" s="54" t="s">
        <v>210</v>
      </c>
      <c r="F115" s="55"/>
      <c r="G115" s="56"/>
      <c r="H115" s="212">
        <f t="shared" si="18"/>
        <v>1.5</v>
      </c>
      <c r="I115" s="212">
        <f t="shared" si="18"/>
        <v>1.5</v>
      </c>
      <c r="J115" s="212">
        <f t="shared" si="18"/>
        <v>1.5</v>
      </c>
    </row>
    <row r="116" spans="1:10" ht="50.25" customHeight="1">
      <c r="A116" s="52" t="s">
        <v>234</v>
      </c>
      <c r="B116" s="24" t="s">
        <v>15</v>
      </c>
      <c r="C116" s="53" t="s">
        <v>16</v>
      </c>
      <c r="D116" s="53" t="s">
        <v>92</v>
      </c>
      <c r="E116" s="53" t="s">
        <v>95</v>
      </c>
      <c r="F116" s="53"/>
      <c r="G116" s="53"/>
      <c r="H116" s="207">
        <f t="shared" ref="H116:J120" si="19">H117</f>
        <v>1.5</v>
      </c>
      <c r="I116" s="207">
        <f t="shared" si="19"/>
        <v>1.5</v>
      </c>
      <c r="J116" s="207">
        <f t="shared" si="19"/>
        <v>1.5</v>
      </c>
    </row>
    <row r="117" spans="1:10" ht="21.75" customHeight="1">
      <c r="A117" s="57" t="s">
        <v>46</v>
      </c>
      <c r="B117" s="28" t="s">
        <v>15</v>
      </c>
      <c r="C117" s="29" t="s">
        <v>16</v>
      </c>
      <c r="D117" s="29" t="s">
        <v>92</v>
      </c>
      <c r="E117" s="29" t="s">
        <v>95</v>
      </c>
      <c r="F117" s="58" t="s">
        <v>30</v>
      </c>
      <c r="G117" s="32"/>
      <c r="H117" s="209">
        <f t="shared" si="19"/>
        <v>1.5</v>
      </c>
      <c r="I117" s="209">
        <f t="shared" si="19"/>
        <v>1.5</v>
      </c>
      <c r="J117" s="209">
        <f t="shared" si="19"/>
        <v>1.5</v>
      </c>
    </row>
    <row r="118" spans="1:10" ht="36.75" customHeight="1">
      <c r="A118" s="59" t="s">
        <v>47</v>
      </c>
      <c r="B118" s="28" t="s">
        <v>15</v>
      </c>
      <c r="C118" s="29" t="s">
        <v>16</v>
      </c>
      <c r="D118" s="29" t="s">
        <v>92</v>
      </c>
      <c r="E118" s="29" t="s">
        <v>95</v>
      </c>
      <c r="F118" s="58" t="s">
        <v>48</v>
      </c>
      <c r="G118" s="32"/>
      <c r="H118" s="209">
        <f t="shared" si="19"/>
        <v>1.5</v>
      </c>
      <c r="I118" s="209">
        <f t="shared" si="19"/>
        <v>1.5</v>
      </c>
      <c r="J118" s="209">
        <f t="shared" si="19"/>
        <v>1.5</v>
      </c>
    </row>
    <row r="119" spans="1:10" ht="29.25" customHeight="1">
      <c r="A119" s="27" t="s">
        <v>49</v>
      </c>
      <c r="B119" s="28" t="s">
        <v>15</v>
      </c>
      <c r="C119" s="29" t="s">
        <v>16</v>
      </c>
      <c r="D119" s="29" t="s">
        <v>92</v>
      </c>
      <c r="E119" s="29" t="s">
        <v>95</v>
      </c>
      <c r="F119" s="58" t="s">
        <v>50</v>
      </c>
      <c r="G119" s="32"/>
      <c r="H119" s="209">
        <f t="shared" si="19"/>
        <v>1.5</v>
      </c>
      <c r="I119" s="209">
        <f t="shared" si="19"/>
        <v>1.5</v>
      </c>
      <c r="J119" s="209">
        <f t="shared" si="19"/>
        <v>1.5</v>
      </c>
    </row>
    <row r="120" spans="1:10" ht="27" customHeight="1">
      <c r="A120" s="27" t="s">
        <v>29</v>
      </c>
      <c r="B120" s="28" t="s">
        <v>15</v>
      </c>
      <c r="C120" s="29" t="s">
        <v>16</v>
      </c>
      <c r="D120" s="29" t="s">
        <v>92</v>
      </c>
      <c r="E120" s="29" t="s">
        <v>95</v>
      </c>
      <c r="F120" s="58" t="s">
        <v>50</v>
      </c>
      <c r="G120" s="60">
        <v>200</v>
      </c>
      <c r="H120" s="73">
        <f t="shared" si="19"/>
        <v>1.5</v>
      </c>
      <c r="I120" s="73">
        <f t="shared" si="19"/>
        <v>1.5</v>
      </c>
      <c r="J120" s="73">
        <f t="shared" si="19"/>
        <v>1.5</v>
      </c>
    </row>
    <row r="121" spans="1:10" ht="24.75" customHeight="1">
      <c r="A121" s="27" t="s">
        <v>51</v>
      </c>
      <c r="B121" s="28" t="s">
        <v>15</v>
      </c>
      <c r="C121" s="29" t="s">
        <v>16</v>
      </c>
      <c r="D121" s="29" t="s">
        <v>92</v>
      </c>
      <c r="E121" s="29" t="s">
        <v>95</v>
      </c>
      <c r="F121" s="58" t="s">
        <v>50</v>
      </c>
      <c r="G121" s="60">
        <v>220</v>
      </c>
      <c r="H121" s="73">
        <f>H122</f>
        <v>1.5</v>
      </c>
      <c r="I121" s="73">
        <f>I122</f>
        <v>1.5</v>
      </c>
      <c r="J121" s="73">
        <f>I121</f>
        <v>1.5</v>
      </c>
    </row>
    <row r="122" spans="1:10" ht="16.5" customHeight="1">
      <c r="A122" s="57" t="s">
        <v>59</v>
      </c>
      <c r="B122" s="28" t="s">
        <v>15</v>
      </c>
      <c r="C122" s="29" t="s">
        <v>16</v>
      </c>
      <c r="D122" s="29" t="s">
        <v>92</v>
      </c>
      <c r="E122" s="29" t="s">
        <v>95</v>
      </c>
      <c r="F122" s="58" t="s">
        <v>50</v>
      </c>
      <c r="G122" s="60">
        <v>226</v>
      </c>
      <c r="H122" s="73">
        <v>1.5</v>
      </c>
      <c r="I122" s="73">
        <f>H122</f>
        <v>1.5</v>
      </c>
      <c r="J122" s="73">
        <f>I122</f>
        <v>1.5</v>
      </c>
    </row>
    <row r="123" spans="1:10" ht="16.5" customHeight="1">
      <c r="A123" s="57"/>
      <c r="B123" s="28"/>
      <c r="C123" s="29"/>
      <c r="D123" s="29"/>
      <c r="E123" s="29"/>
      <c r="F123" s="58"/>
      <c r="G123" s="60"/>
      <c r="H123" s="61"/>
      <c r="I123" s="61"/>
      <c r="J123" s="61"/>
    </row>
    <row r="124" spans="1:10" ht="64.5" customHeight="1">
      <c r="A124" s="52" t="s">
        <v>96</v>
      </c>
      <c r="B124" s="24" t="s">
        <v>15</v>
      </c>
      <c r="C124" s="26" t="s">
        <v>16</v>
      </c>
      <c r="D124" s="26" t="s">
        <v>92</v>
      </c>
      <c r="E124" s="80" t="s">
        <v>110</v>
      </c>
      <c r="F124" s="55"/>
      <c r="G124" s="56"/>
      <c r="H124" s="212">
        <f t="shared" ref="H124:J125" si="20">H125</f>
        <v>15</v>
      </c>
      <c r="I124" s="212">
        <f t="shared" si="20"/>
        <v>15</v>
      </c>
      <c r="J124" s="212">
        <f t="shared" si="20"/>
        <v>15</v>
      </c>
    </row>
    <row r="125" spans="1:10" ht="31.5" customHeight="1">
      <c r="A125" s="70" t="s">
        <v>211</v>
      </c>
      <c r="B125" s="24" t="s">
        <v>15</v>
      </c>
      <c r="C125" s="26" t="s">
        <v>16</v>
      </c>
      <c r="D125" s="26" t="s">
        <v>92</v>
      </c>
      <c r="E125" s="80" t="s">
        <v>212</v>
      </c>
      <c r="F125" s="55"/>
      <c r="G125" s="56"/>
      <c r="H125" s="212">
        <f t="shared" si="20"/>
        <v>15</v>
      </c>
      <c r="I125" s="212">
        <f t="shared" si="20"/>
        <v>15</v>
      </c>
      <c r="J125" s="212">
        <f t="shared" si="20"/>
        <v>15</v>
      </c>
    </row>
    <row r="126" spans="1:10" ht="32.25" customHeight="1">
      <c r="A126" s="70" t="s">
        <v>231</v>
      </c>
      <c r="B126" s="24" t="s">
        <v>15</v>
      </c>
      <c r="C126" s="53" t="s">
        <v>16</v>
      </c>
      <c r="D126" s="53" t="s">
        <v>92</v>
      </c>
      <c r="E126" s="53" t="s">
        <v>97</v>
      </c>
      <c r="F126" s="53"/>
      <c r="G126" s="53"/>
      <c r="H126" s="207">
        <f t="shared" ref="H126:J131" si="21">H127</f>
        <v>15</v>
      </c>
      <c r="I126" s="207">
        <f t="shared" si="21"/>
        <v>15</v>
      </c>
      <c r="J126" s="207">
        <f t="shared" si="21"/>
        <v>15</v>
      </c>
    </row>
    <row r="127" spans="1:10" ht="29.25" customHeight="1">
      <c r="A127" s="57" t="s">
        <v>46</v>
      </c>
      <c r="B127" s="28" t="s">
        <v>15</v>
      </c>
      <c r="C127" s="29" t="s">
        <v>16</v>
      </c>
      <c r="D127" s="29" t="s">
        <v>92</v>
      </c>
      <c r="E127" s="29" t="s">
        <v>97</v>
      </c>
      <c r="F127" s="58" t="s">
        <v>30</v>
      </c>
      <c r="G127" s="32"/>
      <c r="H127" s="209">
        <f t="shared" si="21"/>
        <v>15</v>
      </c>
      <c r="I127" s="209">
        <f t="shared" si="21"/>
        <v>15</v>
      </c>
      <c r="J127" s="209">
        <f t="shared" si="21"/>
        <v>15</v>
      </c>
    </row>
    <row r="128" spans="1:10" ht="14.25" customHeight="1">
      <c r="A128" s="59" t="s">
        <v>47</v>
      </c>
      <c r="B128" s="28" t="s">
        <v>15</v>
      </c>
      <c r="C128" s="29" t="s">
        <v>16</v>
      </c>
      <c r="D128" s="29" t="s">
        <v>92</v>
      </c>
      <c r="E128" s="29" t="s">
        <v>97</v>
      </c>
      <c r="F128" s="58" t="s">
        <v>48</v>
      </c>
      <c r="G128" s="32"/>
      <c r="H128" s="209">
        <f t="shared" si="21"/>
        <v>15</v>
      </c>
      <c r="I128" s="209">
        <f t="shared" si="21"/>
        <v>15</v>
      </c>
      <c r="J128" s="209">
        <f t="shared" si="21"/>
        <v>15</v>
      </c>
    </row>
    <row r="129" spans="1:10" ht="17.25" customHeight="1">
      <c r="A129" s="27" t="s">
        <v>49</v>
      </c>
      <c r="B129" s="28" t="s">
        <v>15</v>
      </c>
      <c r="C129" s="29" t="s">
        <v>16</v>
      </c>
      <c r="D129" s="29" t="s">
        <v>92</v>
      </c>
      <c r="E129" s="29" t="s">
        <v>97</v>
      </c>
      <c r="F129" s="58" t="s">
        <v>50</v>
      </c>
      <c r="G129" s="32"/>
      <c r="H129" s="209">
        <f t="shared" si="21"/>
        <v>15</v>
      </c>
      <c r="I129" s="209">
        <f t="shared" si="21"/>
        <v>15</v>
      </c>
      <c r="J129" s="209">
        <f t="shared" si="21"/>
        <v>15</v>
      </c>
    </row>
    <row r="130" spans="1:10" ht="23.25" customHeight="1">
      <c r="A130" s="27" t="s">
        <v>29</v>
      </c>
      <c r="B130" s="28" t="s">
        <v>15</v>
      </c>
      <c r="C130" s="29" t="s">
        <v>16</v>
      </c>
      <c r="D130" s="29" t="s">
        <v>92</v>
      </c>
      <c r="E130" s="29" t="s">
        <v>97</v>
      </c>
      <c r="F130" s="58" t="s">
        <v>50</v>
      </c>
      <c r="G130" s="60">
        <v>200</v>
      </c>
      <c r="H130" s="73">
        <f t="shared" si="21"/>
        <v>15</v>
      </c>
      <c r="I130" s="73">
        <f t="shared" si="21"/>
        <v>15</v>
      </c>
      <c r="J130" s="73">
        <f t="shared" si="21"/>
        <v>15</v>
      </c>
    </row>
    <row r="131" spans="1:10" ht="16.5" customHeight="1">
      <c r="A131" s="27" t="s">
        <v>51</v>
      </c>
      <c r="B131" s="28" t="s">
        <v>15</v>
      </c>
      <c r="C131" s="29" t="s">
        <v>16</v>
      </c>
      <c r="D131" s="29" t="s">
        <v>92</v>
      </c>
      <c r="E131" s="29" t="s">
        <v>97</v>
      </c>
      <c r="F131" s="58" t="s">
        <v>50</v>
      </c>
      <c r="G131" s="60">
        <v>220</v>
      </c>
      <c r="H131" s="73">
        <f t="shared" si="21"/>
        <v>15</v>
      </c>
      <c r="I131" s="73">
        <f t="shared" si="21"/>
        <v>15</v>
      </c>
      <c r="J131" s="73">
        <f t="shared" si="21"/>
        <v>15</v>
      </c>
    </row>
    <row r="132" spans="1:10" ht="16.5" customHeight="1">
      <c r="A132" s="57" t="s">
        <v>57</v>
      </c>
      <c r="B132" s="28" t="s">
        <v>15</v>
      </c>
      <c r="C132" s="29" t="s">
        <v>16</v>
      </c>
      <c r="D132" s="29" t="s">
        <v>92</v>
      </c>
      <c r="E132" s="29" t="s">
        <v>97</v>
      </c>
      <c r="F132" s="58" t="s">
        <v>50</v>
      </c>
      <c r="G132" s="60">
        <v>225</v>
      </c>
      <c r="H132" s="73">
        <v>15</v>
      </c>
      <c r="I132" s="73">
        <f>H132</f>
        <v>15</v>
      </c>
      <c r="J132" s="73">
        <f>I132</f>
        <v>15</v>
      </c>
    </row>
    <row r="133" spans="1:10" ht="16.5" customHeight="1">
      <c r="A133" s="57"/>
      <c r="B133" s="28"/>
      <c r="C133" s="29"/>
      <c r="D133" s="29"/>
      <c r="E133" s="32"/>
      <c r="F133" s="58"/>
      <c r="G133" s="60"/>
      <c r="H133" s="61"/>
      <c r="I133" s="61"/>
      <c r="J133" s="61"/>
    </row>
    <row r="134" spans="1:10" ht="36.75" customHeight="1">
      <c r="A134" s="70" t="s">
        <v>19</v>
      </c>
      <c r="B134" s="24" t="s">
        <v>15</v>
      </c>
      <c r="C134" s="26" t="s">
        <v>16</v>
      </c>
      <c r="D134" s="26" t="s">
        <v>92</v>
      </c>
      <c r="E134" s="54" t="s">
        <v>226</v>
      </c>
      <c r="F134" s="55"/>
      <c r="G134" s="56"/>
      <c r="H134" s="216">
        <f>H135</f>
        <v>7.2910000000000004</v>
      </c>
      <c r="I134" s="216">
        <f>I135</f>
        <v>7.2910000000000004</v>
      </c>
      <c r="J134" s="216">
        <f>J135</f>
        <v>7.2910000000000004</v>
      </c>
    </row>
    <row r="135" spans="1:10" ht="17.25" customHeight="1">
      <c r="A135" s="57" t="s">
        <v>257</v>
      </c>
      <c r="B135" s="28" t="s">
        <v>15</v>
      </c>
      <c r="C135" s="29" t="s">
        <v>16</v>
      </c>
      <c r="D135" s="29" t="s">
        <v>92</v>
      </c>
      <c r="E135" s="33" t="s">
        <v>256</v>
      </c>
      <c r="F135" s="58"/>
      <c r="G135" s="60"/>
      <c r="H135" s="217">
        <f t="shared" ref="H135:J139" si="22">H136</f>
        <v>7.2910000000000004</v>
      </c>
      <c r="I135" s="217">
        <f t="shared" si="22"/>
        <v>7.2910000000000004</v>
      </c>
      <c r="J135" s="217">
        <f t="shared" si="22"/>
        <v>7.2910000000000004</v>
      </c>
    </row>
    <row r="136" spans="1:10" ht="16.5" customHeight="1">
      <c r="A136" s="57" t="s">
        <v>73</v>
      </c>
      <c r="B136" s="28" t="s">
        <v>15</v>
      </c>
      <c r="C136" s="29" t="s">
        <v>16</v>
      </c>
      <c r="D136" s="29" t="s">
        <v>92</v>
      </c>
      <c r="E136" s="33" t="s">
        <v>256</v>
      </c>
      <c r="F136" s="58" t="s">
        <v>74</v>
      </c>
      <c r="G136" s="60"/>
      <c r="H136" s="217">
        <f t="shared" si="22"/>
        <v>7.2910000000000004</v>
      </c>
      <c r="I136" s="217">
        <f t="shared" si="22"/>
        <v>7.2910000000000004</v>
      </c>
      <c r="J136" s="217">
        <f t="shared" si="22"/>
        <v>7.2910000000000004</v>
      </c>
    </row>
    <row r="137" spans="1:10" ht="15.75" customHeight="1">
      <c r="A137" s="57" t="s">
        <v>75</v>
      </c>
      <c r="B137" s="28" t="s">
        <v>15</v>
      </c>
      <c r="C137" s="29" t="s">
        <v>16</v>
      </c>
      <c r="D137" s="29" t="s">
        <v>92</v>
      </c>
      <c r="E137" s="33" t="s">
        <v>256</v>
      </c>
      <c r="F137" s="58" t="s">
        <v>76</v>
      </c>
      <c r="G137" s="60"/>
      <c r="H137" s="217">
        <f t="shared" si="22"/>
        <v>7.2910000000000004</v>
      </c>
      <c r="I137" s="217">
        <f t="shared" si="22"/>
        <v>7.2910000000000004</v>
      </c>
      <c r="J137" s="217">
        <f t="shared" si="22"/>
        <v>7.2910000000000004</v>
      </c>
    </row>
    <row r="138" spans="1:10" ht="21.75" customHeight="1">
      <c r="A138" s="57" t="s">
        <v>29</v>
      </c>
      <c r="B138" s="28" t="s">
        <v>15</v>
      </c>
      <c r="C138" s="29" t="s">
        <v>16</v>
      </c>
      <c r="D138" s="29" t="s">
        <v>92</v>
      </c>
      <c r="E138" s="33" t="s">
        <v>256</v>
      </c>
      <c r="F138" s="58" t="s">
        <v>98</v>
      </c>
      <c r="G138" s="60">
        <v>200</v>
      </c>
      <c r="H138" s="217">
        <f t="shared" si="22"/>
        <v>7.2910000000000004</v>
      </c>
      <c r="I138" s="217">
        <f t="shared" si="22"/>
        <v>7.2910000000000004</v>
      </c>
      <c r="J138" s="217">
        <f t="shared" si="22"/>
        <v>7.2910000000000004</v>
      </c>
    </row>
    <row r="139" spans="1:10" ht="26.25" customHeight="1">
      <c r="A139" s="57" t="s">
        <v>79</v>
      </c>
      <c r="B139" s="28" t="s">
        <v>15</v>
      </c>
      <c r="C139" s="29" t="s">
        <v>16</v>
      </c>
      <c r="D139" s="29" t="s">
        <v>92</v>
      </c>
      <c r="E139" s="33" t="s">
        <v>256</v>
      </c>
      <c r="F139" s="58" t="s">
        <v>98</v>
      </c>
      <c r="G139" s="60">
        <v>290</v>
      </c>
      <c r="H139" s="217">
        <f t="shared" si="22"/>
        <v>7.2910000000000004</v>
      </c>
      <c r="I139" s="217">
        <f t="shared" si="22"/>
        <v>7.2910000000000004</v>
      </c>
      <c r="J139" s="217">
        <f t="shared" si="22"/>
        <v>7.2910000000000004</v>
      </c>
    </row>
    <row r="140" spans="1:10" ht="19.5" customHeight="1">
      <c r="A140" s="57" t="s">
        <v>99</v>
      </c>
      <c r="B140" s="28" t="s">
        <v>15</v>
      </c>
      <c r="C140" s="29" t="s">
        <v>16</v>
      </c>
      <c r="D140" s="29" t="s">
        <v>92</v>
      </c>
      <c r="E140" s="33" t="s">
        <v>256</v>
      </c>
      <c r="F140" s="58" t="s">
        <v>98</v>
      </c>
      <c r="G140" s="60">
        <v>297</v>
      </c>
      <c r="H140" s="217">
        <v>7.2910000000000004</v>
      </c>
      <c r="I140" s="217">
        <f>H140</f>
        <v>7.2910000000000004</v>
      </c>
      <c r="J140" s="217">
        <f>I140</f>
        <v>7.2910000000000004</v>
      </c>
    </row>
    <row r="141" spans="1:10" ht="11.25" customHeight="1">
      <c r="A141" s="44"/>
      <c r="B141" s="28"/>
      <c r="C141" s="32"/>
      <c r="D141" s="32"/>
      <c r="E141" s="32"/>
      <c r="F141" s="32"/>
      <c r="G141" s="32"/>
      <c r="H141" s="51"/>
      <c r="I141" s="51"/>
      <c r="J141" s="51"/>
    </row>
    <row r="142" spans="1:10" ht="25.5" customHeight="1">
      <c r="A142" s="25" t="s">
        <v>100</v>
      </c>
      <c r="B142" s="24" t="s">
        <v>15</v>
      </c>
      <c r="C142" s="26" t="s">
        <v>101</v>
      </c>
      <c r="D142" s="26"/>
      <c r="E142" s="26"/>
      <c r="F142" s="26"/>
      <c r="G142" s="26"/>
      <c r="H142" s="105">
        <f t="shared" ref="H142:J142" si="23">H143</f>
        <v>243.29999999999998</v>
      </c>
      <c r="I142" s="189">
        <f t="shared" si="23"/>
        <v>251</v>
      </c>
      <c r="J142" s="189">
        <f t="shared" si="23"/>
        <v>259.39999999999998</v>
      </c>
    </row>
    <row r="143" spans="1:10" ht="24.75" customHeight="1">
      <c r="A143" s="25" t="s">
        <v>102</v>
      </c>
      <c r="B143" s="24" t="s">
        <v>15</v>
      </c>
      <c r="C143" s="26" t="s">
        <v>101</v>
      </c>
      <c r="D143" s="26" t="s">
        <v>103</v>
      </c>
      <c r="E143" s="26"/>
      <c r="F143" s="26"/>
      <c r="G143" s="26"/>
      <c r="H143" s="189">
        <f>H145</f>
        <v>243.29999999999998</v>
      </c>
      <c r="I143" s="189">
        <f>I145</f>
        <v>251</v>
      </c>
      <c r="J143" s="189">
        <f>J145</f>
        <v>259.39999999999998</v>
      </c>
    </row>
    <row r="144" spans="1:10" ht="35.25" customHeight="1">
      <c r="A144" s="25" t="s">
        <v>104</v>
      </c>
      <c r="B144" s="24" t="s">
        <v>15</v>
      </c>
      <c r="C144" s="26" t="s">
        <v>101</v>
      </c>
      <c r="D144" s="26" t="s">
        <v>103</v>
      </c>
      <c r="E144" s="80" t="s">
        <v>227</v>
      </c>
      <c r="F144" s="26"/>
      <c r="G144" s="26"/>
      <c r="H144" s="189">
        <f t="shared" ref="H144:J145" si="24">H145</f>
        <v>243.29999999999998</v>
      </c>
      <c r="I144" s="189">
        <f t="shared" si="24"/>
        <v>251</v>
      </c>
      <c r="J144" s="189">
        <f t="shared" si="24"/>
        <v>259.39999999999998</v>
      </c>
    </row>
    <row r="145" spans="1:10" ht="24.75" customHeight="1">
      <c r="A145" s="27" t="s">
        <v>20</v>
      </c>
      <c r="B145" s="28" t="s">
        <v>15</v>
      </c>
      <c r="C145" s="29" t="s">
        <v>101</v>
      </c>
      <c r="D145" s="29" t="s">
        <v>103</v>
      </c>
      <c r="E145" s="30" t="s">
        <v>88</v>
      </c>
      <c r="F145" s="29"/>
      <c r="G145" s="29"/>
      <c r="H145" s="190">
        <f t="shared" si="24"/>
        <v>243.29999999999998</v>
      </c>
      <c r="I145" s="190">
        <f t="shared" si="24"/>
        <v>251</v>
      </c>
      <c r="J145" s="190">
        <f t="shared" si="24"/>
        <v>259.39999999999998</v>
      </c>
    </row>
    <row r="146" spans="1:10" ht="46.5" customHeight="1">
      <c r="A146" s="27" t="s">
        <v>247</v>
      </c>
      <c r="B146" s="28" t="s">
        <v>15</v>
      </c>
      <c r="C146" s="71" t="s">
        <v>101</v>
      </c>
      <c r="D146" s="71" t="s">
        <v>103</v>
      </c>
      <c r="E146" s="71" t="s">
        <v>105</v>
      </c>
      <c r="F146" s="58"/>
      <c r="G146" s="32"/>
      <c r="H146" s="209">
        <f>H147+H157</f>
        <v>243.29999999999998</v>
      </c>
      <c r="I146" s="209">
        <f>I147+I157</f>
        <v>251</v>
      </c>
      <c r="J146" s="209">
        <f>J147+J157</f>
        <v>259.39999999999998</v>
      </c>
    </row>
    <row r="147" spans="1:10" ht="47.25" customHeight="1">
      <c r="A147" s="72" t="s">
        <v>23</v>
      </c>
      <c r="B147" s="28" t="s">
        <v>15</v>
      </c>
      <c r="C147" s="71" t="s">
        <v>101</v>
      </c>
      <c r="D147" s="71" t="s">
        <v>103</v>
      </c>
      <c r="E147" s="71" t="s">
        <v>105</v>
      </c>
      <c r="F147" s="58" t="s">
        <v>24</v>
      </c>
      <c r="G147" s="32"/>
      <c r="H147" s="209">
        <f>H148</f>
        <v>224.7</v>
      </c>
      <c r="I147" s="209">
        <f>I148</f>
        <v>231.5</v>
      </c>
      <c r="J147" s="209">
        <f>J148</f>
        <v>238.39999999999998</v>
      </c>
    </row>
    <row r="148" spans="1:10" ht="34.5" customHeight="1">
      <c r="A148" s="46" t="s">
        <v>25</v>
      </c>
      <c r="B148" s="28" t="s">
        <v>15</v>
      </c>
      <c r="C148" s="71" t="s">
        <v>101</v>
      </c>
      <c r="D148" s="71" t="s">
        <v>103</v>
      </c>
      <c r="E148" s="71" t="s">
        <v>105</v>
      </c>
      <c r="F148" s="58" t="s">
        <v>26</v>
      </c>
      <c r="G148" s="32"/>
      <c r="H148" s="209">
        <f>H149+H153</f>
        <v>224.7</v>
      </c>
      <c r="I148" s="209">
        <f>I149+I153</f>
        <v>231.5</v>
      </c>
      <c r="J148" s="209">
        <f>J149+J153</f>
        <v>238.39999999999998</v>
      </c>
    </row>
    <row r="149" spans="1:10" ht="48" customHeight="1">
      <c r="A149" s="150" t="s">
        <v>106</v>
      </c>
      <c r="B149" s="86" t="s">
        <v>15</v>
      </c>
      <c r="C149" s="157" t="s">
        <v>101</v>
      </c>
      <c r="D149" s="157" t="s">
        <v>103</v>
      </c>
      <c r="E149" s="157" t="s">
        <v>105</v>
      </c>
      <c r="F149" s="146" t="s">
        <v>28</v>
      </c>
      <c r="G149" s="87"/>
      <c r="H149" s="208">
        <f t="shared" ref="H149:J151" si="25">H150</f>
        <v>172.6</v>
      </c>
      <c r="I149" s="208">
        <f t="shared" si="25"/>
        <v>177.8</v>
      </c>
      <c r="J149" s="208">
        <f t="shared" si="25"/>
        <v>183.1</v>
      </c>
    </row>
    <row r="150" spans="1:10" ht="16.5" customHeight="1">
      <c r="A150" s="85" t="s">
        <v>29</v>
      </c>
      <c r="B150" s="86" t="s">
        <v>15</v>
      </c>
      <c r="C150" s="157" t="s">
        <v>101</v>
      </c>
      <c r="D150" s="157" t="s">
        <v>103</v>
      </c>
      <c r="E150" s="157" t="s">
        <v>105</v>
      </c>
      <c r="F150" s="146" t="s">
        <v>28</v>
      </c>
      <c r="G150" s="87" t="s">
        <v>30</v>
      </c>
      <c r="H150" s="208">
        <f>H151</f>
        <v>172.6</v>
      </c>
      <c r="I150" s="208">
        <f>I151</f>
        <v>177.8</v>
      </c>
      <c r="J150" s="208">
        <f>J151</f>
        <v>183.1</v>
      </c>
    </row>
    <row r="151" spans="1:10" ht="21.75" customHeight="1">
      <c r="A151" s="176" t="s">
        <v>31</v>
      </c>
      <c r="B151" s="86" t="s">
        <v>15</v>
      </c>
      <c r="C151" s="157" t="s">
        <v>101</v>
      </c>
      <c r="D151" s="157" t="s">
        <v>103</v>
      </c>
      <c r="E151" s="157" t="s">
        <v>105</v>
      </c>
      <c r="F151" s="146" t="s">
        <v>28</v>
      </c>
      <c r="G151" s="87" t="s">
        <v>32</v>
      </c>
      <c r="H151" s="208">
        <f t="shared" si="25"/>
        <v>172.6</v>
      </c>
      <c r="I151" s="208">
        <f t="shared" si="25"/>
        <v>177.8</v>
      </c>
      <c r="J151" s="208">
        <f t="shared" si="25"/>
        <v>183.1</v>
      </c>
    </row>
    <row r="152" spans="1:10" ht="20.25" customHeight="1">
      <c r="A152" s="145" t="s">
        <v>33</v>
      </c>
      <c r="B152" s="86" t="s">
        <v>15</v>
      </c>
      <c r="C152" s="157" t="s">
        <v>101</v>
      </c>
      <c r="D152" s="157" t="s">
        <v>103</v>
      </c>
      <c r="E152" s="157" t="s">
        <v>105</v>
      </c>
      <c r="F152" s="146" t="s">
        <v>28</v>
      </c>
      <c r="G152" s="147">
        <v>211</v>
      </c>
      <c r="H152" s="218">
        <v>172.6</v>
      </c>
      <c r="I152" s="218">
        <v>177.8</v>
      </c>
      <c r="J152" s="218">
        <v>183.1</v>
      </c>
    </row>
    <row r="153" spans="1:10" ht="54" customHeight="1">
      <c r="A153" s="27" t="s">
        <v>42</v>
      </c>
      <c r="B153" s="28" t="s">
        <v>15</v>
      </c>
      <c r="C153" s="71" t="s">
        <v>101</v>
      </c>
      <c r="D153" s="71" t="s">
        <v>103</v>
      </c>
      <c r="E153" s="71" t="s">
        <v>105</v>
      </c>
      <c r="F153" s="32" t="s">
        <v>43</v>
      </c>
      <c r="G153" s="32"/>
      <c r="H153" s="209">
        <f t="shared" ref="H153:J155" si="26">H154</f>
        <v>52.1</v>
      </c>
      <c r="I153" s="209">
        <f t="shared" si="26"/>
        <v>53.7</v>
      </c>
      <c r="J153" s="209">
        <f t="shared" si="26"/>
        <v>55.3</v>
      </c>
    </row>
    <row r="154" spans="1:10" ht="20.25" customHeight="1">
      <c r="A154" s="44" t="s">
        <v>29</v>
      </c>
      <c r="B154" s="28" t="s">
        <v>15</v>
      </c>
      <c r="C154" s="71" t="s">
        <v>101</v>
      </c>
      <c r="D154" s="71" t="s">
        <v>103</v>
      </c>
      <c r="E154" s="71" t="s">
        <v>105</v>
      </c>
      <c r="F154" s="32" t="s">
        <v>43</v>
      </c>
      <c r="G154" s="32" t="s">
        <v>30</v>
      </c>
      <c r="H154" s="209">
        <f t="shared" si="26"/>
        <v>52.1</v>
      </c>
      <c r="I154" s="209">
        <f t="shared" si="26"/>
        <v>53.7</v>
      </c>
      <c r="J154" s="209">
        <f t="shared" si="26"/>
        <v>55.3</v>
      </c>
    </row>
    <row r="155" spans="1:10" ht="25.5" customHeight="1">
      <c r="A155" s="45" t="s">
        <v>31</v>
      </c>
      <c r="B155" s="28" t="s">
        <v>15</v>
      </c>
      <c r="C155" s="71" t="s">
        <v>101</v>
      </c>
      <c r="D155" s="71" t="s">
        <v>103</v>
      </c>
      <c r="E155" s="71" t="s">
        <v>105</v>
      </c>
      <c r="F155" s="32" t="s">
        <v>43</v>
      </c>
      <c r="G155" s="32" t="s">
        <v>32</v>
      </c>
      <c r="H155" s="209">
        <f t="shared" si="26"/>
        <v>52.1</v>
      </c>
      <c r="I155" s="209">
        <f t="shared" si="26"/>
        <v>53.7</v>
      </c>
      <c r="J155" s="209">
        <f t="shared" si="26"/>
        <v>55.3</v>
      </c>
    </row>
    <row r="156" spans="1:10" ht="18.75" customHeight="1">
      <c r="A156" s="66" t="s">
        <v>107</v>
      </c>
      <c r="B156" s="37" t="s">
        <v>15</v>
      </c>
      <c r="C156" s="74" t="s">
        <v>101</v>
      </c>
      <c r="D156" s="74" t="s">
        <v>103</v>
      </c>
      <c r="E156" s="74" t="s">
        <v>105</v>
      </c>
      <c r="F156" s="64" t="s">
        <v>43</v>
      </c>
      <c r="G156" s="65">
        <v>213</v>
      </c>
      <c r="H156" s="213">
        <v>52.1</v>
      </c>
      <c r="I156" s="213">
        <v>53.7</v>
      </c>
      <c r="J156" s="213">
        <v>55.3</v>
      </c>
    </row>
    <row r="157" spans="1:10" ht="18" customHeight="1">
      <c r="A157" s="27" t="s">
        <v>46</v>
      </c>
      <c r="B157" s="28" t="s">
        <v>15</v>
      </c>
      <c r="C157" s="71" t="s">
        <v>101</v>
      </c>
      <c r="D157" s="71" t="s">
        <v>103</v>
      </c>
      <c r="E157" s="71" t="s">
        <v>105</v>
      </c>
      <c r="F157" s="32" t="s">
        <v>30</v>
      </c>
      <c r="G157" s="60"/>
      <c r="H157" s="73">
        <f t="shared" ref="H157:J158" si="27">H158</f>
        <v>18.600000000000001</v>
      </c>
      <c r="I157" s="73">
        <f t="shared" si="27"/>
        <v>19.5</v>
      </c>
      <c r="J157" s="73">
        <f t="shared" si="27"/>
        <v>21</v>
      </c>
    </row>
    <row r="158" spans="1:10" ht="30.75" customHeight="1">
      <c r="A158" s="46" t="s">
        <v>47</v>
      </c>
      <c r="B158" s="28" t="s">
        <v>15</v>
      </c>
      <c r="C158" s="71" t="s">
        <v>101</v>
      </c>
      <c r="D158" s="71" t="s">
        <v>103</v>
      </c>
      <c r="E158" s="71" t="s">
        <v>105</v>
      </c>
      <c r="F158" s="32" t="s">
        <v>48</v>
      </c>
      <c r="G158" s="60"/>
      <c r="H158" s="73">
        <f t="shared" si="27"/>
        <v>18.600000000000001</v>
      </c>
      <c r="I158" s="73">
        <f t="shared" si="27"/>
        <v>19.5</v>
      </c>
      <c r="J158" s="73">
        <f t="shared" si="27"/>
        <v>21</v>
      </c>
    </row>
    <row r="159" spans="1:10" ht="22.5" customHeight="1">
      <c r="A159" s="27" t="s">
        <v>49</v>
      </c>
      <c r="B159" s="28" t="s">
        <v>15</v>
      </c>
      <c r="C159" s="71" t="s">
        <v>101</v>
      </c>
      <c r="D159" s="71" t="s">
        <v>103</v>
      </c>
      <c r="E159" s="71" t="s">
        <v>105</v>
      </c>
      <c r="F159" s="32" t="s">
        <v>50</v>
      </c>
      <c r="G159" s="60"/>
      <c r="H159" s="73">
        <f>H160</f>
        <v>18.600000000000001</v>
      </c>
      <c r="I159" s="73">
        <f t="shared" ref="I159:J159" si="28">I160</f>
        <v>19.5</v>
      </c>
      <c r="J159" s="73">
        <f t="shared" si="28"/>
        <v>21</v>
      </c>
    </row>
    <row r="160" spans="1:10" ht="27.75" customHeight="1">
      <c r="A160" s="85" t="s">
        <v>63</v>
      </c>
      <c r="B160" s="86" t="s">
        <v>15</v>
      </c>
      <c r="C160" s="157" t="s">
        <v>101</v>
      </c>
      <c r="D160" s="157" t="s">
        <v>103</v>
      </c>
      <c r="E160" s="157" t="s">
        <v>105</v>
      </c>
      <c r="F160" s="87" t="s">
        <v>50</v>
      </c>
      <c r="G160" s="87" t="s">
        <v>64</v>
      </c>
      <c r="H160" s="218">
        <f>H161</f>
        <v>18.600000000000001</v>
      </c>
      <c r="I160" s="218">
        <f>I161</f>
        <v>19.5</v>
      </c>
      <c r="J160" s="218">
        <f>J161</f>
        <v>21</v>
      </c>
    </row>
    <row r="161" spans="1:10" ht="21" customHeight="1">
      <c r="A161" s="85" t="s">
        <v>67</v>
      </c>
      <c r="B161" s="86" t="s">
        <v>15</v>
      </c>
      <c r="C161" s="157" t="s">
        <v>101</v>
      </c>
      <c r="D161" s="157" t="s">
        <v>103</v>
      </c>
      <c r="E161" s="157" t="s">
        <v>105</v>
      </c>
      <c r="F161" s="87" t="s">
        <v>50</v>
      </c>
      <c r="G161" s="87" t="s">
        <v>68</v>
      </c>
      <c r="H161" s="218">
        <f>H162</f>
        <v>18.600000000000001</v>
      </c>
      <c r="I161" s="218">
        <f>I162</f>
        <v>19.5</v>
      </c>
      <c r="J161" s="218">
        <f>J162</f>
        <v>21</v>
      </c>
    </row>
    <row r="162" spans="1:10" s="20" customFormat="1" ht="20.25" customHeight="1">
      <c r="A162" s="123" t="s">
        <v>71</v>
      </c>
      <c r="B162" s="111" t="s">
        <v>15</v>
      </c>
      <c r="C162" s="177" t="s">
        <v>101</v>
      </c>
      <c r="D162" s="177" t="s">
        <v>103</v>
      </c>
      <c r="E162" s="177" t="s">
        <v>105</v>
      </c>
      <c r="F162" s="112" t="s">
        <v>50</v>
      </c>
      <c r="G162" s="112" t="s">
        <v>72</v>
      </c>
      <c r="H162" s="219">
        <v>18.600000000000001</v>
      </c>
      <c r="I162" s="219">
        <v>19.5</v>
      </c>
      <c r="J162" s="219">
        <v>21</v>
      </c>
    </row>
    <row r="163" spans="1:10" ht="14.25" customHeight="1">
      <c r="A163" s="57"/>
      <c r="B163" s="28"/>
      <c r="C163" s="71"/>
      <c r="D163" s="71"/>
      <c r="E163" s="71"/>
      <c r="F163" s="58"/>
      <c r="G163" s="60"/>
      <c r="H163" s="61"/>
      <c r="I163" s="61"/>
      <c r="J163" s="61"/>
    </row>
    <row r="164" spans="1:10" ht="33.75" customHeight="1">
      <c r="A164" s="120" t="s">
        <v>108</v>
      </c>
      <c r="B164" s="116" t="s">
        <v>15</v>
      </c>
      <c r="C164" s="155" t="s">
        <v>103</v>
      </c>
      <c r="D164" s="117"/>
      <c r="E164" s="117"/>
      <c r="F164" s="117"/>
      <c r="G164" s="117"/>
      <c r="H164" s="105">
        <f>H165+H176+H186</f>
        <v>438.8</v>
      </c>
      <c r="I164" s="105">
        <f>I165+I176+I186</f>
        <v>438.8</v>
      </c>
      <c r="J164" s="105">
        <f>J165+J176+J186</f>
        <v>573.85</v>
      </c>
    </row>
    <row r="165" spans="1:10" ht="45.75" customHeight="1">
      <c r="A165" s="119" t="s">
        <v>109</v>
      </c>
      <c r="B165" s="116" t="s">
        <v>15</v>
      </c>
      <c r="C165" s="117" t="s">
        <v>103</v>
      </c>
      <c r="D165" s="155" t="s">
        <v>110</v>
      </c>
      <c r="E165" s="125"/>
      <c r="F165" s="156"/>
      <c r="G165" s="117"/>
      <c r="H165" s="105">
        <f t="shared" ref="H165:J165" si="29">H166</f>
        <v>334.8</v>
      </c>
      <c r="I165" s="105">
        <f t="shared" si="29"/>
        <v>334.8</v>
      </c>
      <c r="J165" s="105">
        <f t="shared" si="29"/>
        <v>455</v>
      </c>
    </row>
    <row r="166" spans="1:10" ht="30.75" customHeight="1">
      <c r="A166" s="121" t="s">
        <v>19</v>
      </c>
      <c r="B166" s="86" t="s">
        <v>15</v>
      </c>
      <c r="C166" s="88" t="s">
        <v>103</v>
      </c>
      <c r="D166" s="157" t="s">
        <v>110</v>
      </c>
      <c r="E166" s="126" t="s">
        <v>226</v>
      </c>
      <c r="F166" s="146"/>
      <c r="G166" s="88"/>
      <c r="H166" s="199">
        <f>H167</f>
        <v>334.8</v>
      </c>
      <c r="I166" s="199">
        <f>I167</f>
        <v>334.8</v>
      </c>
      <c r="J166" s="199">
        <f>J167</f>
        <v>455</v>
      </c>
    </row>
    <row r="167" spans="1:10" ht="48" customHeight="1">
      <c r="A167" s="145" t="s">
        <v>111</v>
      </c>
      <c r="B167" s="86" t="s">
        <v>15</v>
      </c>
      <c r="C167" s="158" t="s">
        <v>103</v>
      </c>
      <c r="D167" s="157" t="s">
        <v>110</v>
      </c>
      <c r="E167" s="87" t="s">
        <v>224</v>
      </c>
      <c r="F167" s="146"/>
      <c r="G167" s="87"/>
      <c r="H167" s="208">
        <f t="shared" ref="H167:J167" si="30">H168</f>
        <v>334.8</v>
      </c>
      <c r="I167" s="208">
        <f t="shared" si="30"/>
        <v>334.8</v>
      </c>
      <c r="J167" s="208">
        <f t="shared" si="30"/>
        <v>455</v>
      </c>
    </row>
    <row r="168" spans="1:10" ht="29.25" customHeight="1">
      <c r="A168" s="145" t="s">
        <v>46</v>
      </c>
      <c r="B168" s="86" t="s">
        <v>15</v>
      </c>
      <c r="C168" s="157" t="s">
        <v>103</v>
      </c>
      <c r="D168" s="157" t="s">
        <v>110</v>
      </c>
      <c r="E168" s="87" t="s">
        <v>224</v>
      </c>
      <c r="F168" s="146" t="s">
        <v>30</v>
      </c>
      <c r="G168" s="87"/>
      <c r="H168" s="208">
        <f t="shared" ref="H168:J170" si="31">H169</f>
        <v>334.8</v>
      </c>
      <c r="I168" s="208">
        <f t="shared" si="31"/>
        <v>334.8</v>
      </c>
      <c r="J168" s="208">
        <f t="shared" ref="J168:J169" si="32">J169</f>
        <v>455</v>
      </c>
    </row>
    <row r="169" spans="1:10" ht="37.5" customHeight="1">
      <c r="A169" s="150" t="s">
        <v>47</v>
      </c>
      <c r="B169" s="86" t="s">
        <v>15</v>
      </c>
      <c r="C169" s="157" t="s">
        <v>103</v>
      </c>
      <c r="D169" s="157" t="s">
        <v>110</v>
      </c>
      <c r="E169" s="87" t="s">
        <v>224</v>
      </c>
      <c r="F169" s="146" t="s">
        <v>48</v>
      </c>
      <c r="G169" s="87"/>
      <c r="H169" s="208">
        <f t="shared" si="31"/>
        <v>334.8</v>
      </c>
      <c r="I169" s="208">
        <f t="shared" si="31"/>
        <v>334.8</v>
      </c>
      <c r="J169" s="208">
        <f t="shared" si="32"/>
        <v>455</v>
      </c>
    </row>
    <row r="170" spans="1:10" ht="20.25" customHeight="1">
      <c r="A170" s="121" t="s">
        <v>49</v>
      </c>
      <c r="B170" s="86" t="s">
        <v>15</v>
      </c>
      <c r="C170" s="157" t="s">
        <v>103</v>
      </c>
      <c r="D170" s="157" t="s">
        <v>110</v>
      </c>
      <c r="E170" s="87" t="s">
        <v>224</v>
      </c>
      <c r="F170" s="146" t="s">
        <v>50</v>
      </c>
      <c r="G170" s="87"/>
      <c r="H170" s="208">
        <f t="shared" si="31"/>
        <v>334.8</v>
      </c>
      <c r="I170" s="208">
        <f t="shared" si="31"/>
        <v>334.8</v>
      </c>
      <c r="J170" s="208">
        <f t="shared" si="31"/>
        <v>455</v>
      </c>
    </row>
    <row r="171" spans="1:10" ht="21.75" customHeight="1">
      <c r="A171" s="145" t="s">
        <v>29</v>
      </c>
      <c r="B171" s="86" t="s">
        <v>15</v>
      </c>
      <c r="C171" s="157" t="s">
        <v>103</v>
      </c>
      <c r="D171" s="157" t="s">
        <v>110</v>
      </c>
      <c r="E171" s="87" t="s">
        <v>224</v>
      </c>
      <c r="F171" s="146" t="s">
        <v>50</v>
      </c>
      <c r="G171" s="147">
        <v>200</v>
      </c>
      <c r="H171" s="218">
        <f>H172</f>
        <v>334.8</v>
      </c>
      <c r="I171" s="218">
        <f>I172</f>
        <v>334.8</v>
      </c>
      <c r="J171" s="218">
        <f>J172</f>
        <v>455</v>
      </c>
    </row>
    <row r="172" spans="1:10" ht="23.25" customHeight="1">
      <c r="A172" s="145" t="s">
        <v>113</v>
      </c>
      <c r="B172" s="86" t="s">
        <v>15</v>
      </c>
      <c r="C172" s="157" t="s">
        <v>103</v>
      </c>
      <c r="D172" s="157" t="s">
        <v>110</v>
      </c>
      <c r="E172" s="87" t="s">
        <v>224</v>
      </c>
      <c r="F172" s="146" t="s">
        <v>50</v>
      </c>
      <c r="G172" s="147">
        <v>220</v>
      </c>
      <c r="H172" s="218">
        <f>H173+H174</f>
        <v>334.8</v>
      </c>
      <c r="I172" s="218">
        <f>I173+I174</f>
        <v>334.8</v>
      </c>
      <c r="J172" s="218">
        <f>J173+J174</f>
        <v>455</v>
      </c>
    </row>
    <row r="173" spans="1:10" ht="21.75" customHeight="1">
      <c r="A173" s="76" t="s">
        <v>57</v>
      </c>
      <c r="B173" s="48" t="s">
        <v>15</v>
      </c>
      <c r="C173" s="77" t="s">
        <v>103</v>
      </c>
      <c r="D173" s="77" t="s">
        <v>110</v>
      </c>
      <c r="E173" s="49" t="s">
        <v>224</v>
      </c>
      <c r="F173" s="78" t="s">
        <v>50</v>
      </c>
      <c r="G173" s="79">
        <v>225</v>
      </c>
      <c r="H173" s="220">
        <v>328.2</v>
      </c>
      <c r="I173" s="220">
        <f>H173</f>
        <v>328.2</v>
      </c>
      <c r="J173" s="220">
        <f>I173+70</f>
        <v>398.2</v>
      </c>
    </row>
    <row r="174" spans="1:10" ht="21.75" customHeight="1">
      <c r="A174" s="145" t="s">
        <v>59</v>
      </c>
      <c r="B174" s="86" t="s">
        <v>15</v>
      </c>
      <c r="C174" s="87" t="s">
        <v>103</v>
      </c>
      <c r="D174" s="87" t="s">
        <v>110</v>
      </c>
      <c r="E174" s="87" t="s">
        <v>224</v>
      </c>
      <c r="F174" s="146" t="s">
        <v>50</v>
      </c>
      <c r="G174" s="87" t="s">
        <v>60</v>
      </c>
      <c r="H174" s="208">
        <v>6.6</v>
      </c>
      <c r="I174" s="208">
        <f>H174</f>
        <v>6.6</v>
      </c>
      <c r="J174" s="208">
        <v>56.8</v>
      </c>
    </row>
    <row r="175" spans="1:10" ht="18" customHeight="1">
      <c r="A175" s="57"/>
      <c r="B175" s="28"/>
      <c r="C175" s="71"/>
      <c r="D175" s="71"/>
      <c r="E175" s="32"/>
      <c r="F175" s="58"/>
      <c r="G175" s="60"/>
      <c r="H175" s="61"/>
      <c r="I175" s="61"/>
      <c r="J175" s="61"/>
    </row>
    <row r="176" spans="1:10" ht="29.25" customHeight="1">
      <c r="A176" s="120" t="s">
        <v>114</v>
      </c>
      <c r="B176" s="116" t="s">
        <v>15</v>
      </c>
      <c r="C176" s="155" t="s">
        <v>103</v>
      </c>
      <c r="D176" s="117" t="s">
        <v>115</v>
      </c>
      <c r="E176" s="117"/>
      <c r="F176" s="117"/>
      <c r="G176" s="117"/>
      <c r="H176" s="105">
        <f t="shared" ref="H176:J176" si="33">H177</f>
        <v>50</v>
      </c>
      <c r="I176" s="105">
        <f t="shared" si="33"/>
        <v>50</v>
      </c>
      <c r="J176" s="105">
        <f t="shared" si="33"/>
        <v>64.849999999999994</v>
      </c>
    </row>
    <row r="177" spans="1:10" ht="29.25" customHeight="1">
      <c r="A177" s="25" t="s">
        <v>19</v>
      </c>
      <c r="B177" s="24" t="s">
        <v>15</v>
      </c>
      <c r="C177" s="75" t="s">
        <v>103</v>
      </c>
      <c r="D177" s="26" t="s">
        <v>115</v>
      </c>
      <c r="E177" s="80" t="s">
        <v>226</v>
      </c>
      <c r="F177" s="26"/>
      <c r="G177" s="26"/>
      <c r="H177" s="189">
        <f t="shared" ref="H177:J178" si="34">H178</f>
        <v>50</v>
      </c>
      <c r="I177" s="189">
        <f t="shared" si="34"/>
        <v>50</v>
      </c>
      <c r="J177" s="189">
        <f t="shared" si="34"/>
        <v>64.849999999999994</v>
      </c>
    </row>
    <row r="178" spans="1:10" ht="48.75" customHeight="1">
      <c r="A178" s="27" t="s">
        <v>116</v>
      </c>
      <c r="B178" s="28" t="s">
        <v>15</v>
      </c>
      <c r="C178" s="29" t="s">
        <v>103</v>
      </c>
      <c r="D178" s="32" t="s">
        <v>115</v>
      </c>
      <c r="E178" s="32" t="s">
        <v>117</v>
      </c>
      <c r="F178" s="32"/>
      <c r="G178" s="32"/>
      <c r="H178" s="190">
        <f t="shared" si="34"/>
        <v>50</v>
      </c>
      <c r="I178" s="190">
        <f t="shared" si="34"/>
        <v>50</v>
      </c>
      <c r="J178" s="190">
        <f t="shared" si="34"/>
        <v>64.849999999999994</v>
      </c>
    </row>
    <row r="179" spans="1:10" ht="27.75" customHeight="1">
      <c r="A179" s="57" t="s">
        <v>46</v>
      </c>
      <c r="B179" s="28" t="s">
        <v>15</v>
      </c>
      <c r="C179" s="32" t="s">
        <v>103</v>
      </c>
      <c r="D179" s="71" t="s">
        <v>115</v>
      </c>
      <c r="E179" s="32" t="s">
        <v>117</v>
      </c>
      <c r="F179" s="58" t="s">
        <v>30</v>
      </c>
      <c r="G179" s="32"/>
      <c r="H179" s="190">
        <f t="shared" ref="H179:H183" si="35">H180</f>
        <v>50</v>
      </c>
      <c r="I179" s="190">
        <f t="shared" ref="I179:J183" si="36">I180</f>
        <v>50</v>
      </c>
      <c r="J179" s="190">
        <f t="shared" ref="J179:J183" si="37">J180</f>
        <v>64.849999999999994</v>
      </c>
    </row>
    <row r="180" spans="1:10" ht="32.25" customHeight="1">
      <c r="A180" s="59" t="s">
        <v>47</v>
      </c>
      <c r="B180" s="28" t="s">
        <v>15</v>
      </c>
      <c r="C180" s="71" t="s">
        <v>103</v>
      </c>
      <c r="D180" s="71" t="s">
        <v>115</v>
      </c>
      <c r="E180" s="32" t="s">
        <v>117</v>
      </c>
      <c r="F180" s="58" t="s">
        <v>48</v>
      </c>
      <c r="G180" s="32"/>
      <c r="H180" s="190">
        <f t="shared" si="35"/>
        <v>50</v>
      </c>
      <c r="I180" s="190">
        <f t="shared" si="36"/>
        <v>50</v>
      </c>
      <c r="J180" s="190">
        <f t="shared" si="37"/>
        <v>64.849999999999994</v>
      </c>
    </row>
    <row r="181" spans="1:10" ht="30" customHeight="1">
      <c r="A181" s="27" t="s">
        <v>49</v>
      </c>
      <c r="B181" s="28" t="s">
        <v>15</v>
      </c>
      <c r="C181" s="71" t="s">
        <v>103</v>
      </c>
      <c r="D181" s="71" t="s">
        <v>115</v>
      </c>
      <c r="E181" s="32" t="s">
        <v>117</v>
      </c>
      <c r="F181" s="58" t="s">
        <v>50</v>
      </c>
      <c r="G181" s="32"/>
      <c r="H181" s="190">
        <f>H182</f>
        <v>50</v>
      </c>
      <c r="I181" s="190">
        <f>I182</f>
        <v>50</v>
      </c>
      <c r="J181" s="190">
        <f>J182</f>
        <v>64.849999999999994</v>
      </c>
    </row>
    <row r="182" spans="1:10" s="21" customFormat="1" ht="22.5" customHeight="1">
      <c r="A182" s="85" t="s">
        <v>29</v>
      </c>
      <c r="B182" s="86" t="s">
        <v>15</v>
      </c>
      <c r="C182" s="157" t="s">
        <v>103</v>
      </c>
      <c r="D182" s="87" t="s">
        <v>115</v>
      </c>
      <c r="E182" s="87" t="s">
        <v>117</v>
      </c>
      <c r="F182" s="146" t="s">
        <v>50</v>
      </c>
      <c r="G182" s="87" t="s">
        <v>30</v>
      </c>
      <c r="H182" s="199">
        <f t="shared" si="35"/>
        <v>50</v>
      </c>
      <c r="I182" s="199">
        <f t="shared" si="36"/>
        <v>50</v>
      </c>
      <c r="J182" s="199">
        <f t="shared" si="36"/>
        <v>64.849999999999994</v>
      </c>
    </row>
    <row r="183" spans="1:10" ht="21" customHeight="1">
      <c r="A183" s="121" t="s">
        <v>51</v>
      </c>
      <c r="B183" s="86" t="s">
        <v>15</v>
      </c>
      <c r="C183" s="87" t="s">
        <v>103</v>
      </c>
      <c r="D183" s="87" t="s">
        <v>115</v>
      </c>
      <c r="E183" s="87" t="s">
        <v>117</v>
      </c>
      <c r="F183" s="146" t="s">
        <v>50</v>
      </c>
      <c r="G183" s="87" t="s">
        <v>52</v>
      </c>
      <c r="H183" s="199">
        <f t="shared" si="35"/>
        <v>50</v>
      </c>
      <c r="I183" s="199">
        <f t="shared" si="36"/>
        <v>50</v>
      </c>
      <c r="J183" s="199">
        <f t="shared" si="37"/>
        <v>64.849999999999994</v>
      </c>
    </row>
    <row r="184" spans="1:10" ht="21" customHeight="1">
      <c r="A184" s="145" t="s">
        <v>59</v>
      </c>
      <c r="B184" s="86" t="s">
        <v>15</v>
      </c>
      <c r="C184" s="87" t="s">
        <v>103</v>
      </c>
      <c r="D184" s="87" t="s">
        <v>115</v>
      </c>
      <c r="E184" s="87" t="s">
        <v>117</v>
      </c>
      <c r="F184" s="146" t="s">
        <v>50</v>
      </c>
      <c r="G184" s="87" t="s">
        <v>60</v>
      </c>
      <c r="H184" s="199">
        <v>50</v>
      </c>
      <c r="I184" s="199">
        <f>H184</f>
        <v>50</v>
      </c>
      <c r="J184" s="199">
        <v>64.849999999999994</v>
      </c>
    </row>
    <row r="185" spans="1:10" ht="11.25" customHeight="1">
      <c r="A185" s="145"/>
      <c r="B185" s="86"/>
      <c r="C185" s="87"/>
      <c r="D185" s="87"/>
      <c r="E185" s="87"/>
      <c r="F185" s="146"/>
      <c r="G185" s="87"/>
      <c r="H185" s="124"/>
      <c r="I185" s="124"/>
      <c r="J185" s="124"/>
    </row>
    <row r="186" spans="1:10" ht="38.25" customHeight="1">
      <c r="A186" s="70" t="s">
        <v>118</v>
      </c>
      <c r="B186" s="24" t="s">
        <v>15</v>
      </c>
      <c r="C186" s="26" t="s">
        <v>103</v>
      </c>
      <c r="D186" s="53" t="s">
        <v>119</v>
      </c>
      <c r="E186" s="53"/>
      <c r="F186" s="55"/>
      <c r="G186" s="53"/>
      <c r="H186" s="207">
        <f>H197+H189</f>
        <v>54</v>
      </c>
      <c r="I186" s="207">
        <f>I189+I197</f>
        <v>54</v>
      </c>
      <c r="J186" s="207">
        <f>J189+J197</f>
        <v>54</v>
      </c>
    </row>
    <row r="187" spans="1:10" ht="62.25" customHeight="1">
      <c r="A187" s="25" t="s">
        <v>203</v>
      </c>
      <c r="B187" s="24" t="s">
        <v>15</v>
      </c>
      <c r="C187" s="26" t="s">
        <v>103</v>
      </c>
      <c r="D187" s="53" t="s">
        <v>119</v>
      </c>
      <c r="E187" s="54" t="s">
        <v>103</v>
      </c>
      <c r="F187" s="55"/>
      <c r="G187" s="53"/>
      <c r="H187" s="207">
        <f t="shared" ref="H187:J188" si="38">H188</f>
        <v>5</v>
      </c>
      <c r="I187" s="207">
        <f t="shared" si="38"/>
        <v>5</v>
      </c>
      <c r="J187" s="207">
        <f t="shared" si="38"/>
        <v>5</v>
      </c>
    </row>
    <row r="188" spans="1:10" ht="34.5" customHeight="1">
      <c r="A188" s="70" t="s">
        <v>218</v>
      </c>
      <c r="B188" s="24" t="s">
        <v>15</v>
      </c>
      <c r="C188" s="26" t="s">
        <v>103</v>
      </c>
      <c r="D188" s="53" t="s">
        <v>119</v>
      </c>
      <c r="E188" s="54" t="s">
        <v>220</v>
      </c>
      <c r="F188" s="55"/>
      <c r="G188" s="53"/>
      <c r="H188" s="207">
        <f t="shared" si="38"/>
        <v>5</v>
      </c>
      <c r="I188" s="207">
        <f t="shared" si="38"/>
        <v>5</v>
      </c>
      <c r="J188" s="207">
        <f t="shared" si="38"/>
        <v>5</v>
      </c>
    </row>
    <row r="189" spans="1:10" ht="39.75" customHeight="1">
      <c r="A189" s="175" t="s">
        <v>232</v>
      </c>
      <c r="B189" s="24" t="s">
        <v>15</v>
      </c>
      <c r="C189" s="26" t="s">
        <v>103</v>
      </c>
      <c r="D189" s="26" t="s">
        <v>119</v>
      </c>
      <c r="E189" s="26" t="s">
        <v>120</v>
      </c>
      <c r="F189" s="26"/>
      <c r="G189" s="26"/>
      <c r="H189" s="189">
        <f t="shared" ref="H189:J194" si="39">H190</f>
        <v>5</v>
      </c>
      <c r="I189" s="189">
        <f t="shared" si="39"/>
        <v>5</v>
      </c>
      <c r="J189" s="189">
        <f t="shared" si="39"/>
        <v>5</v>
      </c>
    </row>
    <row r="190" spans="1:10" ht="27" customHeight="1">
      <c r="A190" s="57" t="s">
        <v>46</v>
      </c>
      <c r="B190" s="28" t="s">
        <v>15</v>
      </c>
      <c r="C190" s="29" t="s">
        <v>103</v>
      </c>
      <c r="D190" s="29" t="s">
        <v>119</v>
      </c>
      <c r="E190" s="29" t="s">
        <v>120</v>
      </c>
      <c r="F190" s="29" t="s">
        <v>30</v>
      </c>
      <c r="G190" s="29"/>
      <c r="H190" s="190">
        <f t="shared" si="39"/>
        <v>5</v>
      </c>
      <c r="I190" s="190">
        <f t="shared" si="39"/>
        <v>5</v>
      </c>
      <c r="J190" s="190">
        <f t="shared" si="39"/>
        <v>5</v>
      </c>
    </row>
    <row r="191" spans="1:10" ht="34.5" customHeight="1">
      <c r="A191" s="59" t="s">
        <v>47</v>
      </c>
      <c r="B191" s="28" t="s">
        <v>15</v>
      </c>
      <c r="C191" s="29" t="s">
        <v>103</v>
      </c>
      <c r="D191" s="29" t="s">
        <v>119</v>
      </c>
      <c r="E191" s="29" t="s">
        <v>120</v>
      </c>
      <c r="F191" s="29" t="s">
        <v>48</v>
      </c>
      <c r="G191" s="29"/>
      <c r="H191" s="190">
        <f t="shared" si="39"/>
        <v>5</v>
      </c>
      <c r="I191" s="190">
        <f t="shared" si="39"/>
        <v>5</v>
      </c>
      <c r="J191" s="190">
        <f t="shared" si="39"/>
        <v>5</v>
      </c>
    </row>
    <row r="192" spans="1:10" ht="24.75" customHeight="1">
      <c r="A192" s="27" t="s">
        <v>49</v>
      </c>
      <c r="B192" s="28" t="s">
        <v>15</v>
      </c>
      <c r="C192" s="29" t="s">
        <v>103</v>
      </c>
      <c r="D192" s="29" t="s">
        <v>119</v>
      </c>
      <c r="E192" s="29" t="s">
        <v>120</v>
      </c>
      <c r="F192" s="29" t="s">
        <v>50</v>
      </c>
      <c r="G192" s="29"/>
      <c r="H192" s="190">
        <f t="shared" si="39"/>
        <v>5</v>
      </c>
      <c r="I192" s="190">
        <f t="shared" si="39"/>
        <v>5</v>
      </c>
      <c r="J192" s="190">
        <f t="shared" si="39"/>
        <v>5</v>
      </c>
    </row>
    <row r="193" spans="1:10" ht="25.5" customHeight="1">
      <c r="A193" s="44" t="s">
        <v>63</v>
      </c>
      <c r="B193" s="28" t="s">
        <v>15</v>
      </c>
      <c r="C193" s="29" t="s">
        <v>103</v>
      </c>
      <c r="D193" s="29" t="s">
        <v>119</v>
      </c>
      <c r="E193" s="29" t="s">
        <v>120</v>
      </c>
      <c r="F193" s="29" t="s">
        <v>50</v>
      </c>
      <c r="G193" s="29" t="s">
        <v>64</v>
      </c>
      <c r="H193" s="190">
        <f t="shared" si="39"/>
        <v>5</v>
      </c>
      <c r="I193" s="190">
        <f t="shared" si="39"/>
        <v>5</v>
      </c>
      <c r="J193" s="190">
        <f t="shared" si="39"/>
        <v>5</v>
      </c>
    </row>
    <row r="194" spans="1:10" ht="24" customHeight="1">
      <c r="A194" s="44" t="s">
        <v>67</v>
      </c>
      <c r="B194" s="28" t="s">
        <v>15</v>
      </c>
      <c r="C194" s="29" t="s">
        <v>103</v>
      </c>
      <c r="D194" s="29" t="s">
        <v>119</v>
      </c>
      <c r="E194" s="29" t="s">
        <v>120</v>
      </c>
      <c r="F194" s="29" t="s">
        <v>50</v>
      </c>
      <c r="G194" s="29" t="s">
        <v>68</v>
      </c>
      <c r="H194" s="190">
        <f t="shared" si="39"/>
        <v>5</v>
      </c>
      <c r="I194" s="190">
        <f t="shared" si="39"/>
        <v>5</v>
      </c>
      <c r="J194" s="190">
        <f t="shared" si="39"/>
        <v>5</v>
      </c>
    </row>
    <row r="195" spans="1:10" ht="28.5" customHeight="1">
      <c r="A195" s="44" t="s">
        <v>71</v>
      </c>
      <c r="B195" s="28" t="s">
        <v>15</v>
      </c>
      <c r="C195" s="29" t="s">
        <v>103</v>
      </c>
      <c r="D195" s="29" t="s">
        <v>119</v>
      </c>
      <c r="E195" s="29" t="s">
        <v>120</v>
      </c>
      <c r="F195" s="29" t="s">
        <v>50</v>
      </c>
      <c r="G195" s="29" t="s">
        <v>72</v>
      </c>
      <c r="H195" s="190">
        <v>5</v>
      </c>
      <c r="I195" s="190">
        <f>H195</f>
        <v>5</v>
      </c>
      <c r="J195" s="190">
        <f>I195</f>
        <v>5</v>
      </c>
    </row>
    <row r="196" spans="1:10" ht="12" customHeight="1">
      <c r="A196" s="27"/>
      <c r="B196" s="28"/>
      <c r="C196" s="29"/>
      <c r="D196" s="29"/>
      <c r="E196" s="29"/>
      <c r="F196" s="29"/>
      <c r="G196" s="29"/>
      <c r="H196" s="31"/>
      <c r="I196" s="31"/>
      <c r="J196" s="31"/>
    </row>
    <row r="197" spans="1:10" ht="33" customHeight="1">
      <c r="A197" s="120" t="s">
        <v>19</v>
      </c>
      <c r="B197" s="24" t="s">
        <v>15</v>
      </c>
      <c r="C197" s="26" t="s">
        <v>103</v>
      </c>
      <c r="D197" s="26" t="s">
        <v>119</v>
      </c>
      <c r="E197" s="80" t="s">
        <v>226</v>
      </c>
      <c r="F197" s="26"/>
      <c r="G197" s="26"/>
      <c r="H197" s="189">
        <f t="shared" ref="H197:J198" si="40">H198</f>
        <v>49</v>
      </c>
      <c r="I197" s="189">
        <f t="shared" si="40"/>
        <v>49</v>
      </c>
      <c r="J197" s="189">
        <f t="shared" si="40"/>
        <v>49</v>
      </c>
    </row>
    <row r="198" spans="1:10" ht="33.75" customHeight="1">
      <c r="A198" s="121" t="s">
        <v>121</v>
      </c>
      <c r="B198" s="86" t="s">
        <v>15</v>
      </c>
      <c r="C198" s="87" t="s">
        <v>103</v>
      </c>
      <c r="D198" s="88" t="s">
        <v>119</v>
      </c>
      <c r="E198" s="87" t="s">
        <v>122</v>
      </c>
      <c r="F198" s="87"/>
      <c r="G198" s="87"/>
      <c r="H198" s="208">
        <f t="shared" si="40"/>
        <v>49</v>
      </c>
      <c r="I198" s="208">
        <f t="shared" si="40"/>
        <v>49</v>
      </c>
      <c r="J198" s="208">
        <f t="shared" si="40"/>
        <v>49</v>
      </c>
    </row>
    <row r="199" spans="1:10" ht="31.5" customHeight="1">
      <c r="A199" s="145" t="s">
        <v>46</v>
      </c>
      <c r="B199" s="86" t="s">
        <v>15</v>
      </c>
      <c r="C199" s="87" t="s">
        <v>103</v>
      </c>
      <c r="D199" s="88" t="s">
        <v>119</v>
      </c>
      <c r="E199" s="87" t="s">
        <v>122</v>
      </c>
      <c r="F199" s="146" t="s">
        <v>30</v>
      </c>
      <c r="G199" s="87"/>
      <c r="H199" s="208">
        <f t="shared" ref="H199:J203" si="41">H200</f>
        <v>49</v>
      </c>
      <c r="I199" s="208">
        <f t="shared" si="41"/>
        <v>49</v>
      </c>
      <c r="J199" s="208">
        <f t="shared" si="41"/>
        <v>49</v>
      </c>
    </row>
    <row r="200" spans="1:10" ht="32.25" customHeight="1">
      <c r="A200" s="150" t="s">
        <v>47</v>
      </c>
      <c r="B200" s="86" t="s">
        <v>15</v>
      </c>
      <c r="C200" s="157" t="s">
        <v>103</v>
      </c>
      <c r="D200" s="88" t="s">
        <v>119</v>
      </c>
      <c r="E200" s="87" t="s">
        <v>122</v>
      </c>
      <c r="F200" s="146" t="s">
        <v>48</v>
      </c>
      <c r="G200" s="87"/>
      <c r="H200" s="208">
        <f t="shared" si="41"/>
        <v>49</v>
      </c>
      <c r="I200" s="208">
        <f t="shared" si="41"/>
        <v>49</v>
      </c>
      <c r="J200" s="208">
        <f t="shared" si="41"/>
        <v>49</v>
      </c>
    </row>
    <row r="201" spans="1:10" ht="21.75" customHeight="1">
      <c r="A201" s="121" t="s">
        <v>49</v>
      </c>
      <c r="B201" s="86" t="s">
        <v>15</v>
      </c>
      <c r="C201" s="157" t="s">
        <v>103</v>
      </c>
      <c r="D201" s="88" t="s">
        <v>119</v>
      </c>
      <c r="E201" s="87" t="s">
        <v>122</v>
      </c>
      <c r="F201" s="146" t="s">
        <v>50</v>
      </c>
      <c r="G201" s="87"/>
      <c r="H201" s="208">
        <f t="shared" si="41"/>
        <v>49</v>
      </c>
      <c r="I201" s="208">
        <f t="shared" si="41"/>
        <v>49</v>
      </c>
      <c r="J201" s="208">
        <f t="shared" si="41"/>
        <v>49</v>
      </c>
    </row>
    <row r="202" spans="1:10" ht="19.5" customHeight="1">
      <c r="A202" s="121" t="s">
        <v>29</v>
      </c>
      <c r="B202" s="86" t="s">
        <v>15</v>
      </c>
      <c r="C202" s="157" t="s">
        <v>103</v>
      </c>
      <c r="D202" s="88" t="s">
        <v>119</v>
      </c>
      <c r="E202" s="87" t="s">
        <v>122</v>
      </c>
      <c r="F202" s="146" t="s">
        <v>50</v>
      </c>
      <c r="G202" s="147">
        <v>200</v>
      </c>
      <c r="H202" s="218">
        <f t="shared" si="41"/>
        <v>49</v>
      </c>
      <c r="I202" s="218">
        <f t="shared" si="41"/>
        <v>49</v>
      </c>
      <c r="J202" s="218">
        <f t="shared" si="41"/>
        <v>49</v>
      </c>
    </row>
    <row r="203" spans="1:10" ht="22.5" customHeight="1">
      <c r="A203" s="121" t="s">
        <v>51</v>
      </c>
      <c r="B203" s="86" t="s">
        <v>15</v>
      </c>
      <c r="C203" s="157" t="s">
        <v>103</v>
      </c>
      <c r="D203" s="88" t="s">
        <v>119</v>
      </c>
      <c r="E203" s="87" t="s">
        <v>122</v>
      </c>
      <c r="F203" s="146" t="s">
        <v>50</v>
      </c>
      <c r="G203" s="147">
        <v>220</v>
      </c>
      <c r="H203" s="218">
        <f t="shared" si="41"/>
        <v>49</v>
      </c>
      <c r="I203" s="218">
        <f t="shared" si="41"/>
        <v>49</v>
      </c>
      <c r="J203" s="218">
        <f t="shared" si="41"/>
        <v>49</v>
      </c>
    </row>
    <row r="204" spans="1:10" ht="21.75" customHeight="1">
      <c r="A204" s="145" t="s">
        <v>59</v>
      </c>
      <c r="B204" s="86" t="s">
        <v>15</v>
      </c>
      <c r="C204" s="157" t="s">
        <v>103</v>
      </c>
      <c r="D204" s="88" t="s">
        <v>119</v>
      </c>
      <c r="E204" s="87" t="s">
        <v>122</v>
      </c>
      <c r="F204" s="146" t="s">
        <v>50</v>
      </c>
      <c r="G204" s="147">
        <v>226</v>
      </c>
      <c r="H204" s="218">
        <v>49</v>
      </c>
      <c r="I204" s="218">
        <f>H204</f>
        <v>49</v>
      </c>
      <c r="J204" s="218">
        <f>I204</f>
        <v>49</v>
      </c>
    </row>
    <row r="205" spans="1:10" ht="15" customHeight="1">
      <c r="A205" s="85"/>
      <c r="B205" s="86"/>
      <c r="C205" s="157"/>
      <c r="D205" s="87"/>
      <c r="E205" s="87"/>
      <c r="F205" s="146"/>
      <c r="G205" s="87"/>
      <c r="H205" s="124"/>
      <c r="I205" s="124"/>
      <c r="J205" s="124"/>
    </row>
    <row r="206" spans="1:10" ht="24" customHeight="1">
      <c r="A206" s="120" t="s">
        <v>123</v>
      </c>
      <c r="B206" s="116" t="s">
        <v>15</v>
      </c>
      <c r="C206" s="117" t="s">
        <v>18</v>
      </c>
      <c r="D206" s="117"/>
      <c r="E206" s="117"/>
      <c r="F206" s="117"/>
      <c r="G206" s="117"/>
      <c r="H206" s="105">
        <f>H207+H228</f>
        <v>3592</v>
      </c>
      <c r="I206" s="105">
        <f>I207+I228</f>
        <v>477.21</v>
      </c>
      <c r="J206" s="105">
        <f>J207+J228</f>
        <v>481.8</v>
      </c>
    </row>
    <row r="207" spans="1:10" ht="17.25" customHeight="1">
      <c r="A207" s="25" t="s">
        <v>124</v>
      </c>
      <c r="B207" s="24" t="s">
        <v>15</v>
      </c>
      <c r="C207" s="26" t="s">
        <v>18</v>
      </c>
      <c r="D207" s="26" t="s">
        <v>125</v>
      </c>
      <c r="E207" s="26"/>
      <c r="F207" s="26"/>
      <c r="G207" s="26"/>
      <c r="H207" s="189">
        <f>H210+H218</f>
        <v>351.5</v>
      </c>
      <c r="I207" s="189">
        <f>I210+I218</f>
        <v>477.21</v>
      </c>
      <c r="J207" s="189">
        <f>J210+J218</f>
        <v>481.8</v>
      </c>
    </row>
    <row r="208" spans="1:10" ht="112.5" customHeight="1">
      <c r="A208" s="25" t="s">
        <v>126</v>
      </c>
      <c r="B208" s="24" t="s">
        <v>15</v>
      </c>
      <c r="C208" s="26" t="s">
        <v>18</v>
      </c>
      <c r="D208" s="26" t="s">
        <v>125</v>
      </c>
      <c r="E208" s="80" t="s">
        <v>115</v>
      </c>
      <c r="F208" s="26"/>
      <c r="G208" s="26"/>
      <c r="H208" s="189">
        <f t="shared" ref="H208:J209" si="42">H209</f>
        <v>1.5</v>
      </c>
      <c r="I208" s="189">
        <f t="shared" si="42"/>
        <v>1.5</v>
      </c>
      <c r="J208" s="189">
        <f t="shared" si="42"/>
        <v>1.5</v>
      </c>
    </row>
    <row r="209" spans="1:10" ht="49.5" customHeight="1">
      <c r="A209" s="25" t="s">
        <v>219</v>
      </c>
      <c r="B209" s="24" t="s">
        <v>15</v>
      </c>
      <c r="C209" s="26" t="s">
        <v>18</v>
      </c>
      <c r="D209" s="26" t="s">
        <v>125</v>
      </c>
      <c r="E209" s="80" t="s">
        <v>222</v>
      </c>
      <c r="F209" s="26"/>
      <c r="G209" s="26"/>
      <c r="H209" s="189">
        <f t="shared" si="42"/>
        <v>1.5</v>
      </c>
      <c r="I209" s="189">
        <f t="shared" si="42"/>
        <v>1.5</v>
      </c>
      <c r="J209" s="189">
        <f t="shared" si="42"/>
        <v>1.5</v>
      </c>
    </row>
    <row r="210" spans="1:10" ht="65.25" customHeight="1">
      <c r="A210" s="25" t="s">
        <v>233</v>
      </c>
      <c r="B210" s="24" t="s">
        <v>15</v>
      </c>
      <c r="C210" s="26" t="s">
        <v>18</v>
      </c>
      <c r="D210" s="26" t="s">
        <v>125</v>
      </c>
      <c r="E210" s="26" t="s">
        <v>127</v>
      </c>
      <c r="F210" s="26"/>
      <c r="G210" s="26"/>
      <c r="H210" s="189">
        <f t="shared" ref="H210:J215" si="43">H211</f>
        <v>1.5</v>
      </c>
      <c r="I210" s="189">
        <f t="shared" si="43"/>
        <v>1.5</v>
      </c>
      <c r="J210" s="189">
        <f t="shared" si="43"/>
        <v>1.5</v>
      </c>
    </row>
    <row r="211" spans="1:10" ht="30" customHeight="1">
      <c r="A211" s="57" t="s">
        <v>46</v>
      </c>
      <c r="B211" s="28" t="s">
        <v>15</v>
      </c>
      <c r="C211" s="29" t="s">
        <v>18</v>
      </c>
      <c r="D211" s="29" t="s">
        <v>125</v>
      </c>
      <c r="E211" s="29" t="s">
        <v>127</v>
      </c>
      <c r="F211" s="29" t="s">
        <v>30</v>
      </c>
      <c r="G211" s="29"/>
      <c r="H211" s="190">
        <f t="shared" si="43"/>
        <v>1.5</v>
      </c>
      <c r="I211" s="190">
        <f t="shared" si="43"/>
        <v>1.5</v>
      </c>
      <c r="J211" s="190">
        <f t="shared" si="43"/>
        <v>1.5</v>
      </c>
    </row>
    <row r="212" spans="1:10" ht="28.5" customHeight="1">
      <c r="A212" s="59" t="s">
        <v>47</v>
      </c>
      <c r="B212" s="28" t="s">
        <v>15</v>
      </c>
      <c r="C212" s="29" t="s">
        <v>18</v>
      </c>
      <c r="D212" s="29" t="s">
        <v>125</v>
      </c>
      <c r="E212" s="29" t="s">
        <v>127</v>
      </c>
      <c r="F212" s="29" t="s">
        <v>48</v>
      </c>
      <c r="G212" s="29"/>
      <c r="H212" s="190">
        <f t="shared" si="43"/>
        <v>1.5</v>
      </c>
      <c r="I212" s="190">
        <f t="shared" si="43"/>
        <v>1.5</v>
      </c>
      <c r="J212" s="190">
        <f t="shared" si="43"/>
        <v>1.5</v>
      </c>
    </row>
    <row r="213" spans="1:10" ht="17.25" customHeight="1">
      <c r="A213" s="27" t="s">
        <v>49</v>
      </c>
      <c r="B213" s="28" t="s">
        <v>15</v>
      </c>
      <c r="C213" s="29" t="s">
        <v>18</v>
      </c>
      <c r="D213" s="29" t="s">
        <v>125</v>
      </c>
      <c r="E213" s="29" t="s">
        <v>127</v>
      </c>
      <c r="F213" s="29" t="s">
        <v>50</v>
      </c>
      <c r="G213" s="29"/>
      <c r="H213" s="190">
        <f t="shared" si="43"/>
        <v>1.5</v>
      </c>
      <c r="I213" s="190">
        <f t="shared" si="43"/>
        <v>1.5</v>
      </c>
      <c r="J213" s="190">
        <f t="shared" si="43"/>
        <v>1.5</v>
      </c>
    </row>
    <row r="214" spans="1:10" ht="17.25" customHeight="1">
      <c r="A214" s="27" t="s">
        <v>29</v>
      </c>
      <c r="B214" s="28" t="s">
        <v>15</v>
      </c>
      <c r="C214" s="29" t="s">
        <v>18</v>
      </c>
      <c r="D214" s="29" t="s">
        <v>125</v>
      </c>
      <c r="E214" s="29" t="s">
        <v>127</v>
      </c>
      <c r="F214" s="29" t="s">
        <v>50</v>
      </c>
      <c r="G214" s="29" t="s">
        <v>30</v>
      </c>
      <c r="H214" s="190">
        <f t="shared" si="43"/>
        <v>1.5</v>
      </c>
      <c r="I214" s="190">
        <f t="shared" si="43"/>
        <v>1.5</v>
      </c>
      <c r="J214" s="190">
        <f t="shared" si="43"/>
        <v>1.5</v>
      </c>
    </row>
    <row r="215" spans="1:10" ht="17.25" customHeight="1">
      <c r="A215" s="27" t="s">
        <v>51</v>
      </c>
      <c r="B215" s="28" t="s">
        <v>15</v>
      </c>
      <c r="C215" s="29" t="s">
        <v>18</v>
      </c>
      <c r="D215" s="29" t="s">
        <v>125</v>
      </c>
      <c r="E215" s="29" t="s">
        <v>127</v>
      </c>
      <c r="F215" s="29" t="s">
        <v>50</v>
      </c>
      <c r="G215" s="29" t="s">
        <v>52</v>
      </c>
      <c r="H215" s="190">
        <f t="shared" si="43"/>
        <v>1.5</v>
      </c>
      <c r="I215" s="190">
        <f t="shared" si="43"/>
        <v>1.5</v>
      </c>
      <c r="J215" s="190">
        <f t="shared" si="43"/>
        <v>1.5</v>
      </c>
    </row>
    <row r="216" spans="1:10" ht="17.25" customHeight="1">
      <c r="A216" s="57" t="s">
        <v>59</v>
      </c>
      <c r="B216" s="28" t="s">
        <v>15</v>
      </c>
      <c r="C216" s="29" t="s">
        <v>18</v>
      </c>
      <c r="D216" s="29" t="s">
        <v>125</v>
      </c>
      <c r="E216" s="29" t="s">
        <v>127</v>
      </c>
      <c r="F216" s="29" t="s">
        <v>50</v>
      </c>
      <c r="G216" s="29" t="s">
        <v>60</v>
      </c>
      <c r="H216" s="190">
        <v>1.5</v>
      </c>
      <c r="I216" s="190">
        <f>H216</f>
        <v>1.5</v>
      </c>
      <c r="J216" s="190">
        <f>I216</f>
        <v>1.5</v>
      </c>
    </row>
    <row r="217" spans="1:10" ht="17.25" customHeight="1">
      <c r="A217" s="57"/>
      <c r="B217" s="28"/>
      <c r="C217" s="29"/>
      <c r="D217" s="29"/>
      <c r="E217" s="29"/>
      <c r="F217" s="29"/>
      <c r="G217" s="29"/>
      <c r="H217" s="31"/>
      <c r="I217" s="31"/>
      <c r="J217" s="31"/>
    </row>
    <row r="218" spans="1:10" ht="29.25" customHeight="1">
      <c r="A218" s="120" t="s">
        <v>19</v>
      </c>
      <c r="B218" s="116" t="s">
        <v>15</v>
      </c>
      <c r="C218" s="117" t="s">
        <v>18</v>
      </c>
      <c r="D218" s="117" t="s">
        <v>125</v>
      </c>
      <c r="E218" s="118" t="s">
        <v>226</v>
      </c>
      <c r="F218" s="117"/>
      <c r="G218" s="117"/>
      <c r="H218" s="105">
        <f t="shared" ref="H218:J219" si="44">H219</f>
        <v>350</v>
      </c>
      <c r="I218" s="105">
        <f t="shared" si="44"/>
        <v>475.71</v>
      </c>
      <c r="J218" s="105">
        <f t="shared" si="44"/>
        <v>480.3</v>
      </c>
    </row>
    <row r="219" spans="1:10" ht="20.25" customHeight="1">
      <c r="A219" s="121" t="s">
        <v>128</v>
      </c>
      <c r="B219" s="86" t="s">
        <v>15</v>
      </c>
      <c r="C219" s="88" t="s">
        <v>18</v>
      </c>
      <c r="D219" s="88" t="s">
        <v>125</v>
      </c>
      <c r="E219" s="88" t="s">
        <v>258</v>
      </c>
      <c r="F219" s="117"/>
      <c r="G219" s="117"/>
      <c r="H219" s="199">
        <f t="shared" si="44"/>
        <v>350</v>
      </c>
      <c r="I219" s="199">
        <f t="shared" si="44"/>
        <v>475.71</v>
      </c>
      <c r="J219" s="199">
        <f t="shared" si="44"/>
        <v>480.3</v>
      </c>
    </row>
    <row r="220" spans="1:10" ht="30.75" customHeight="1">
      <c r="A220" s="145" t="s">
        <v>46</v>
      </c>
      <c r="B220" s="86" t="s">
        <v>15</v>
      </c>
      <c r="C220" s="88" t="s">
        <v>18</v>
      </c>
      <c r="D220" s="88" t="s">
        <v>125</v>
      </c>
      <c r="E220" s="88" t="s">
        <v>258</v>
      </c>
      <c r="F220" s="88" t="s">
        <v>30</v>
      </c>
      <c r="G220" s="88"/>
      <c r="H220" s="199">
        <f t="shared" ref="H220:J223" si="45">H221</f>
        <v>350</v>
      </c>
      <c r="I220" s="199">
        <f t="shared" si="45"/>
        <v>475.71</v>
      </c>
      <c r="J220" s="199">
        <f t="shared" si="45"/>
        <v>480.3</v>
      </c>
    </row>
    <row r="221" spans="1:10" ht="30.75" customHeight="1">
      <c r="A221" s="150" t="s">
        <v>47</v>
      </c>
      <c r="B221" s="86" t="s">
        <v>15</v>
      </c>
      <c r="C221" s="88" t="s">
        <v>18</v>
      </c>
      <c r="D221" s="88" t="s">
        <v>125</v>
      </c>
      <c r="E221" s="88" t="s">
        <v>258</v>
      </c>
      <c r="F221" s="88" t="s">
        <v>48</v>
      </c>
      <c r="G221" s="88"/>
      <c r="H221" s="199">
        <f t="shared" si="45"/>
        <v>350</v>
      </c>
      <c r="I221" s="199">
        <f t="shared" si="45"/>
        <v>475.71</v>
      </c>
      <c r="J221" s="199">
        <f t="shared" si="45"/>
        <v>480.3</v>
      </c>
    </row>
    <row r="222" spans="1:10" ht="16.5" customHeight="1">
      <c r="A222" s="121" t="s">
        <v>49</v>
      </c>
      <c r="B222" s="86" t="s">
        <v>15</v>
      </c>
      <c r="C222" s="88" t="s">
        <v>18</v>
      </c>
      <c r="D222" s="88" t="s">
        <v>125</v>
      </c>
      <c r="E222" s="88" t="s">
        <v>258</v>
      </c>
      <c r="F222" s="88" t="s">
        <v>50</v>
      </c>
      <c r="G222" s="88"/>
      <c r="H222" s="199">
        <f t="shared" si="45"/>
        <v>350</v>
      </c>
      <c r="I222" s="199">
        <f t="shared" si="45"/>
        <v>475.71</v>
      </c>
      <c r="J222" s="199">
        <f t="shared" si="45"/>
        <v>480.3</v>
      </c>
    </row>
    <row r="223" spans="1:10" ht="15.75" customHeight="1">
      <c r="A223" s="121" t="s">
        <v>29</v>
      </c>
      <c r="B223" s="86" t="s">
        <v>15</v>
      </c>
      <c r="C223" s="88" t="s">
        <v>18</v>
      </c>
      <c r="D223" s="88" t="s">
        <v>125</v>
      </c>
      <c r="E223" s="88" t="s">
        <v>258</v>
      </c>
      <c r="F223" s="88" t="s">
        <v>50</v>
      </c>
      <c r="G223" s="88" t="s">
        <v>30</v>
      </c>
      <c r="H223" s="199">
        <f t="shared" si="45"/>
        <v>350</v>
      </c>
      <c r="I223" s="199">
        <f t="shared" si="45"/>
        <v>475.71</v>
      </c>
      <c r="J223" s="199">
        <f t="shared" si="45"/>
        <v>480.3</v>
      </c>
    </row>
    <row r="224" spans="1:10" ht="15.75">
      <c r="A224" s="121" t="s">
        <v>51</v>
      </c>
      <c r="B224" s="86" t="s">
        <v>15</v>
      </c>
      <c r="C224" s="88" t="s">
        <v>18</v>
      </c>
      <c r="D224" s="88" t="s">
        <v>125</v>
      </c>
      <c r="E224" s="88" t="s">
        <v>258</v>
      </c>
      <c r="F224" s="88" t="s">
        <v>50</v>
      </c>
      <c r="G224" s="88" t="s">
        <v>52</v>
      </c>
      <c r="H224" s="199">
        <f>H225+H226</f>
        <v>350</v>
      </c>
      <c r="I224" s="199">
        <f>I225+I226</f>
        <v>475.71</v>
      </c>
      <c r="J224" s="199">
        <f>J225+J226</f>
        <v>480.3</v>
      </c>
    </row>
    <row r="225" spans="1:10" ht="15.75">
      <c r="A225" s="76" t="s">
        <v>57</v>
      </c>
      <c r="B225" s="86" t="s">
        <v>15</v>
      </c>
      <c r="C225" s="88" t="s">
        <v>18</v>
      </c>
      <c r="D225" s="88" t="s">
        <v>125</v>
      </c>
      <c r="E225" s="88" t="s">
        <v>258</v>
      </c>
      <c r="F225" s="88" t="s">
        <v>50</v>
      </c>
      <c r="G225" s="88" t="s">
        <v>58</v>
      </c>
      <c r="H225" s="199">
        <v>50</v>
      </c>
      <c r="I225" s="199">
        <f>H225</f>
        <v>50</v>
      </c>
      <c r="J225" s="199">
        <f>I225</f>
        <v>50</v>
      </c>
    </row>
    <row r="226" spans="1:10" ht="16.5" customHeight="1">
      <c r="A226" s="145" t="s">
        <v>59</v>
      </c>
      <c r="B226" s="86" t="s">
        <v>15</v>
      </c>
      <c r="C226" s="88" t="s">
        <v>18</v>
      </c>
      <c r="D226" s="88" t="s">
        <v>125</v>
      </c>
      <c r="E226" s="88" t="s">
        <v>258</v>
      </c>
      <c r="F226" s="88" t="s">
        <v>50</v>
      </c>
      <c r="G226" s="88" t="s">
        <v>60</v>
      </c>
      <c r="H226" s="199">
        <v>300</v>
      </c>
      <c r="I226" s="221">
        <f>H226+125.71</f>
        <v>425.71</v>
      </c>
      <c r="J226" s="221">
        <f>250.3+180</f>
        <v>430.3</v>
      </c>
    </row>
    <row r="227" spans="1:10" ht="8.25" customHeight="1">
      <c r="A227" s="145"/>
      <c r="B227" s="86"/>
      <c r="C227" s="88"/>
      <c r="D227" s="88"/>
      <c r="E227" s="88"/>
      <c r="F227" s="88"/>
      <c r="G227" s="88"/>
      <c r="H227" s="199"/>
      <c r="I227" s="221"/>
      <c r="J227" s="221"/>
    </row>
    <row r="228" spans="1:10" ht="18.75" customHeight="1">
      <c r="A228" s="120" t="s">
        <v>281</v>
      </c>
      <c r="B228" s="116" t="s">
        <v>15</v>
      </c>
      <c r="C228" s="117" t="s">
        <v>18</v>
      </c>
      <c r="D228" s="117" t="s">
        <v>110</v>
      </c>
      <c r="E228" s="118"/>
      <c r="F228" s="117"/>
      <c r="G228" s="117"/>
      <c r="H228" s="105">
        <f t="shared" ref="H228:J235" si="46">H229</f>
        <v>3240.5</v>
      </c>
      <c r="I228" s="105">
        <f t="shared" si="46"/>
        <v>0</v>
      </c>
      <c r="J228" s="105">
        <f t="shared" si="46"/>
        <v>0</v>
      </c>
    </row>
    <row r="229" spans="1:10" ht="28.5" customHeight="1">
      <c r="A229" s="121" t="s">
        <v>132</v>
      </c>
      <c r="B229" s="86" t="s">
        <v>15</v>
      </c>
      <c r="C229" s="88" t="s">
        <v>18</v>
      </c>
      <c r="D229" s="88" t="s">
        <v>110</v>
      </c>
      <c r="E229" s="132" t="s">
        <v>227</v>
      </c>
      <c r="F229" s="117"/>
      <c r="G229" s="117"/>
      <c r="H229" s="199">
        <f t="shared" ref="H229:J231" si="47">H230</f>
        <v>3240.5</v>
      </c>
      <c r="I229" s="199">
        <f t="shared" si="47"/>
        <v>0</v>
      </c>
      <c r="J229" s="199">
        <f t="shared" si="47"/>
        <v>0</v>
      </c>
    </row>
    <row r="230" spans="1:10" ht="20.25" customHeight="1">
      <c r="A230" s="145" t="s">
        <v>284</v>
      </c>
      <c r="B230" s="86" t="s">
        <v>15</v>
      </c>
      <c r="C230" s="88" t="s">
        <v>18</v>
      </c>
      <c r="D230" s="88" t="s">
        <v>110</v>
      </c>
      <c r="E230" s="132" t="s">
        <v>282</v>
      </c>
      <c r="F230" s="117"/>
      <c r="G230" s="117"/>
      <c r="H230" s="199">
        <f t="shared" si="47"/>
        <v>3240.5</v>
      </c>
      <c r="I230" s="199">
        <f t="shared" si="47"/>
        <v>0</v>
      </c>
      <c r="J230" s="199">
        <f t="shared" si="47"/>
        <v>0</v>
      </c>
    </row>
    <row r="231" spans="1:10" ht="28.5" customHeight="1">
      <c r="A231" s="145" t="s">
        <v>285</v>
      </c>
      <c r="B231" s="86" t="s">
        <v>15</v>
      </c>
      <c r="C231" s="88" t="s">
        <v>18</v>
      </c>
      <c r="D231" s="88" t="s">
        <v>110</v>
      </c>
      <c r="E231" s="132" t="s">
        <v>283</v>
      </c>
      <c r="F231" s="117"/>
      <c r="G231" s="117"/>
      <c r="H231" s="199">
        <f t="shared" si="47"/>
        <v>3240.5</v>
      </c>
      <c r="I231" s="199">
        <f t="shared" si="47"/>
        <v>0</v>
      </c>
      <c r="J231" s="199">
        <f t="shared" si="47"/>
        <v>0</v>
      </c>
    </row>
    <row r="232" spans="1:10" ht="21.75" customHeight="1">
      <c r="A232" s="145" t="s">
        <v>46</v>
      </c>
      <c r="B232" s="86" t="s">
        <v>15</v>
      </c>
      <c r="C232" s="88" t="s">
        <v>18</v>
      </c>
      <c r="D232" s="88" t="s">
        <v>110</v>
      </c>
      <c r="E232" s="132" t="s">
        <v>283</v>
      </c>
      <c r="F232" s="88" t="s">
        <v>30</v>
      </c>
      <c r="G232" s="88"/>
      <c r="H232" s="199">
        <f t="shared" si="46"/>
        <v>3240.5</v>
      </c>
      <c r="I232" s="199">
        <f t="shared" si="46"/>
        <v>0</v>
      </c>
      <c r="J232" s="199">
        <f t="shared" si="46"/>
        <v>0</v>
      </c>
    </row>
    <row r="233" spans="1:10" ht="28.5" customHeight="1">
      <c r="A233" s="150" t="s">
        <v>47</v>
      </c>
      <c r="B233" s="86" t="s">
        <v>15</v>
      </c>
      <c r="C233" s="88" t="s">
        <v>18</v>
      </c>
      <c r="D233" s="88" t="s">
        <v>110</v>
      </c>
      <c r="E233" s="132" t="s">
        <v>283</v>
      </c>
      <c r="F233" s="88" t="s">
        <v>48</v>
      </c>
      <c r="G233" s="88"/>
      <c r="H233" s="199">
        <f t="shared" si="46"/>
        <v>3240.5</v>
      </c>
      <c r="I233" s="199">
        <f t="shared" si="46"/>
        <v>0</v>
      </c>
      <c r="J233" s="199">
        <f t="shared" si="46"/>
        <v>0</v>
      </c>
    </row>
    <row r="234" spans="1:10" ht="21.75" customHeight="1">
      <c r="A234" s="121" t="s">
        <v>49</v>
      </c>
      <c r="B234" s="86" t="s">
        <v>15</v>
      </c>
      <c r="C234" s="88" t="s">
        <v>18</v>
      </c>
      <c r="D234" s="88" t="s">
        <v>110</v>
      </c>
      <c r="E234" s="132" t="s">
        <v>283</v>
      </c>
      <c r="F234" s="88" t="s">
        <v>50</v>
      </c>
      <c r="G234" s="88"/>
      <c r="H234" s="199">
        <f t="shared" si="46"/>
        <v>3240.5</v>
      </c>
      <c r="I234" s="199">
        <f t="shared" si="46"/>
        <v>0</v>
      </c>
      <c r="J234" s="199">
        <f t="shared" si="46"/>
        <v>0</v>
      </c>
    </row>
    <row r="235" spans="1:10" ht="16.5" customHeight="1">
      <c r="A235" s="121" t="s">
        <v>29</v>
      </c>
      <c r="B235" s="86" t="s">
        <v>15</v>
      </c>
      <c r="C235" s="88" t="s">
        <v>18</v>
      </c>
      <c r="D235" s="88" t="s">
        <v>110</v>
      </c>
      <c r="E235" s="132" t="s">
        <v>283</v>
      </c>
      <c r="F235" s="88" t="s">
        <v>50</v>
      </c>
      <c r="G235" s="88" t="s">
        <v>30</v>
      </c>
      <c r="H235" s="199">
        <f t="shared" si="46"/>
        <v>3240.5</v>
      </c>
      <c r="I235" s="199">
        <f t="shared" si="46"/>
        <v>0</v>
      </c>
      <c r="J235" s="199">
        <f t="shared" si="46"/>
        <v>0</v>
      </c>
    </row>
    <row r="236" spans="1:10" ht="16.5" customHeight="1">
      <c r="A236" s="121" t="s">
        <v>51</v>
      </c>
      <c r="B236" s="86" t="s">
        <v>15</v>
      </c>
      <c r="C236" s="88" t="s">
        <v>18</v>
      </c>
      <c r="D236" s="88" t="s">
        <v>110</v>
      </c>
      <c r="E236" s="132" t="s">
        <v>283</v>
      </c>
      <c r="F236" s="88" t="s">
        <v>50</v>
      </c>
      <c r="G236" s="88" t="s">
        <v>52</v>
      </c>
      <c r="H236" s="199">
        <f>H237+H238</f>
        <v>3240.5</v>
      </c>
      <c r="I236" s="199">
        <f>I237+I238</f>
        <v>0</v>
      </c>
      <c r="J236" s="199">
        <f>J237+J238</f>
        <v>0</v>
      </c>
    </row>
    <row r="237" spans="1:10" ht="16.5" customHeight="1">
      <c r="A237" s="76" t="s">
        <v>57</v>
      </c>
      <c r="B237" s="86" t="s">
        <v>15</v>
      </c>
      <c r="C237" s="88" t="s">
        <v>18</v>
      </c>
      <c r="D237" s="88" t="s">
        <v>110</v>
      </c>
      <c r="E237" s="132" t="s">
        <v>283</v>
      </c>
      <c r="F237" s="88" t="s">
        <v>50</v>
      </c>
      <c r="G237" s="88" t="s">
        <v>58</v>
      </c>
      <c r="H237" s="199">
        <v>3192</v>
      </c>
      <c r="I237" s="199">
        <v>0</v>
      </c>
      <c r="J237" s="199">
        <v>0</v>
      </c>
    </row>
    <row r="238" spans="1:10" ht="16.5" customHeight="1">
      <c r="A238" s="145" t="s">
        <v>59</v>
      </c>
      <c r="B238" s="86" t="s">
        <v>15</v>
      </c>
      <c r="C238" s="88" t="s">
        <v>18</v>
      </c>
      <c r="D238" s="88" t="s">
        <v>110</v>
      </c>
      <c r="E238" s="132" t="s">
        <v>283</v>
      </c>
      <c r="F238" s="88" t="s">
        <v>50</v>
      </c>
      <c r="G238" s="88" t="s">
        <v>60</v>
      </c>
      <c r="H238" s="199">
        <v>48.5</v>
      </c>
      <c r="I238" s="221">
        <v>0</v>
      </c>
      <c r="J238" s="221">
        <v>0</v>
      </c>
    </row>
    <row r="239" spans="1:10" ht="11.25" customHeight="1">
      <c r="A239" s="145"/>
      <c r="B239" s="86"/>
      <c r="C239" s="88"/>
      <c r="D239" s="88"/>
      <c r="E239" s="88"/>
      <c r="F239" s="88"/>
      <c r="G239" s="88"/>
      <c r="H239" s="199"/>
      <c r="I239" s="221"/>
      <c r="J239" s="221"/>
    </row>
    <row r="240" spans="1:10" ht="20.25" customHeight="1">
      <c r="A240" s="120" t="s">
        <v>130</v>
      </c>
      <c r="B240" s="116" t="s">
        <v>15</v>
      </c>
      <c r="C240" s="117" t="s">
        <v>125</v>
      </c>
      <c r="D240" s="117"/>
      <c r="E240" s="117"/>
      <c r="F240" s="117"/>
      <c r="G240" s="117"/>
      <c r="H240" s="242">
        <f>H241+H252+H280</f>
        <v>8561.4220000000005</v>
      </c>
      <c r="I240" s="222">
        <f>I241+I252+I280</f>
        <v>6135.2199999999993</v>
      </c>
      <c r="J240" s="222">
        <f>J241+J252+J280</f>
        <v>5640.8799999999992</v>
      </c>
    </row>
    <row r="241" spans="1:10" ht="18.75" customHeight="1">
      <c r="A241" s="25" t="s">
        <v>131</v>
      </c>
      <c r="B241" s="24" t="s">
        <v>15</v>
      </c>
      <c r="C241" s="26" t="s">
        <v>125</v>
      </c>
      <c r="D241" s="26" t="s">
        <v>16</v>
      </c>
      <c r="E241" s="26"/>
      <c r="F241" s="26"/>
      <c r="G241" s="26"/>
      <c r="H241" s="189">
        <f t="shared" ref="H241:J242" si="48">H242</f>
        <v>2.7</v>
      </c>
      <c r="I241" s="189">
        <f t="shared" si="48"/>
        <v>2.7</v>
      </c>
      <c r="J241" s="189">
        <f t="shared" si="48"/>
        <v>2.7</v>
      </c>
    </row>
    <row r="242" spans="1:10" ht="30.75" customHeight="1">
      <c r="A242" s="27" t="s">
        <v>132</v>
      </c>
      <c r="B242" s="24" t="s">
        <v>15</v>
      </c>
      <c r="C242" s="26" t="s">
        <v>125</v>
      </c>
      <c r="D242" s="26" t="s">
        <v>16</v>
      </c>
      <c r="E242" s="80" t="s">
        <v>227</v>
      </c>
      <c r="F242" s="26"/>
      <c r="G242" s="26"/>
      <c r="H242" s="189">
        <f t="shared" si="48"/>
        <v>2.7</v>
      </c>
      <c r="I242" s="189">
        <f t="shared" si="48"/>
        <v>2.7</v>
      </c>
      <c r="J242" s="189">
        <f t="shared" si="48"/>
        <v>2.7</v>
      </c>
    </row>
    <row r="243" spans="1:10" ht="17.25" customHeight="1">
      <c r="A243" s="27" t="s">
        <v>20</v>
      </c>
      <c r="B243" s="28" t="s">
        <v>15</v>
      </c>
      <c r="C243" s="29" t="s">
        <v>125</v>
      </c>
      <c r="D243" s="29" t="s">
        <v>16</v>
      </c>
      <c r="E243" s="30" t="s">
        <v>133</v>
      </c>
      <c r="F243" s="29"/>
      <c r="G243" s="29"/>
      <c r="H243" s="190">
        <f t="shared" ref="H243:J244" si="49">H244</f>
        <v>2.7</v>
      </c>
      <c r="I243" s="190">
        <f t="shared" si="49"/>
        <v>2.7</v>
      </c>
      <c r="J243" s="190">
        <f t="shared" si="49"/>
        <v>2.7</v>
      </c>
    </row>
    <row r="244" spans="1:10" ht="16.5" customHeight="1">
      <c r="A244" s="27" t="s">
        <v>134</v>
      </c>
      <c r="B244" s="28" t="s">
        <v>15</v>
      </c>
      <c r="C244" s="29" t="s">
        <v>125</v>
      </c>
      <c r="D244" s="29" t="s">
        <v>16</v>
      </c>
      <c r="E244" s="30" t="s">
        <v>135</v>
      </c>
      <c r="F244" s="29"/>
      <c r="G244" s="29"/>
      <c r="H244" s="190">
        <f t="shared" si="49"/>
        <v>2.7</v>
      </c>
      <c r="I244" s="190">
        <f t="shared" si="49"/>
        <v>2.7</v>
      </c>
      <c r="J244" s="190">
        <f t="shared" si="49"/>
        <v>2.7</v>
      </c>
    </row>
    <row r="245" spans="1:10" ht="30" customHeight="1">
      <c r="A245" s="57" t="s">
        <v>46</v>
      </c>
      <c r="B245" s="28" t="s">
        <v>15</v>
      </c>
      <c r="C245" s="29" t="s">
        <v>125</v>
      </c>
      <c r="D245" s="29" t="s">
        <v>16</v>
      </c>
      <c r="E245" s="30" t="s">
        <v>135</v>
      </c>
      <c r="F245" s="29" t="s">
        <v>30</v>
      </c>
      <c r="G245" s="29"/>
      <c r="H245" s="190">
        <f t="shared" ref="H245:J249" si="50">H246</f>
        <v>2.7</v>
      </c>
      <c r="I245" s="190">
        <f t="shared" si="50"/>
        <v>2.7</v>
      </c>
      <c r="J245" s="190">
        <f t="shared" si="50"/>
        <v>2.7</v>
      </c>
    </row>
    <row r="246" spans="1:10" ht="31.5" customHeight="1">
      <c r="A246" s="81" t="s">
        <v>47</v>
      </c>
      <c r="B246" s="28" t="s">
        <v>15</v>
      </c>
      <c r="C246" s="29" t="s">
        <v>125</v>
      </c>
      <c r="D246" s="29" t="s">
        <v>16</v>
      </c>
      <c r="E246" s="30" t="s">
        <v>135</v>
      </c>
      <c r="F246" s="29" t="s">
        <v>48</v>
      </c>
      <c r="G246" s="29"/>
      <c r="H246" s="190">
        <f t="shared" si="50"/>
        <v>2.7</v>
      </c>
      <c r="I246" s="190">
        <f t="shared" si="50"/>
        <v>2.7</v>
      </c>
      <c r="J246" s="190">
        <f t="shared" si="50"/>
        <v>2.7</v>
      </c>
    </row>
    <row r="247" spans="1:10" ht="16.5" customHeight="1">
      <c r="A247" s="27" t="s">
        <v>49</v>
      </c>
      <c r="B247" s="28" t="s">
        <v>15</v>
      </c>
      <c r="C247" s="29" t="s">
        <v>125</v>
      </c>
      <c r="D247" s="29" t="s">
        <v>16</v>
      </c>
      <c r="E247" s="30" t="s">
        <v>135</v>
      </c>
      <c r="F247" s="29" t="s">
        <v>50</v>
      </c>
      <c r="G247" s="29"/>
      <c r="H247" s="190">
        <f t="shared" si="50"/>
        <v>2.7</v>
      </c>
      <c r="I247" s="190">
        <f t="shared" si="50"/>
        <v>2.7</v>
      </c>
      <c r="J247" s="190">
        <f t="shared" si="50"/>
        <v>2.7</v>
      </c>
    </row>
    <row r="248" spans="1:10" ht="16.5" customHeight="1">
      <c r="A248" s="44" t="s">
        <v>29</v>
      </c>
      <c r="B248" s="28" t="s">
        <v>15</v>
      </c>
      <c r="C248" s="29" t="s">
        <v>125</v>
      </c>
      <c r="D248" s="29" t="s">
        <v>16</v>
      </c>
      <c r="E248" s="30" t="s">
        <v>135</v>
      </c>
      <c r="F248" s="29" t="s">
        <v>50</v>
      </c>
      <c r="G248" s="29" t="s">
        <v>30</v>
      </c>
      <c r="H248" s="190">
        <f t="shared" si="50"/>
        <v>2.7</v>
      </c>
      <c r="I248" s="190">
        <f t="shared" si="50"/>
        <v>2.7</v>
      </c>
      <c r="J248" s="190">
        <f t="shared" si="50"/>
        <v>2.7</v>
      </c>
    </row>
    <row r="249" spans="1:10" ht="17.25" customHeight="1">
      <c r="A249" s="27" t="s">
        <v>51</v>
      </c>
      <c r="B249" s="28" t="s">
        <v>15</v>
      </c>
      <c r="C249" s="29" t="s">
        <v>125</v>
      </c>
      <c r="D249" s="29" t="s">
        <v>16</v>
      </c>
      <c r="E249" s="30" t="s">
        <v>135</v>
      </c>
      <c r="F249" s="29" t="s">
        <v>50</v>
      </c>
      <c r="G249" s="29" t="s">
        <v>52</v>
      </c>
      <c r="H249" s="190">
        <f t="shared" si="50"/>
        <v>2.7</v>
      </c>
      <c r="I249" s="190">
        <f t="shared" si="50"/>
        <v>2.7</v>
      </c>
      <c r="J249" s="190">
        <f t="shared" si="50"/>
        <v>2.7</v>
      </c>
    </row>
    <row r="250" spans="1:10" ht="17.25" customHeight="1">
      <c r="A250" s="41" t="s">
        <v>136</v>
      </c>
      <c r="B250" s="37" t="s">
        <v>15</v>
      </c>
      <c r="C250" s="62" t="s">
        <v>125</v>
      </c>
      <c r="D250" s="62" t="s">
        <v>16</v>
      </c>
      <c r="E250" s="63" t="s">
        <v>135</v>
      </c>
      <c r="F250" s="62" t="s">
        <v>50</v>
      </c>
      <c r="G250" s="62" t="s">
        <v>58</v>
      </c>
      <c r="H250" s="223">
        <v>2.7</v>
      </c>
      <c r="I250" s="223">
        <f>H250</f>
        <v>2.7</v>
      </c>
      <c r="J250" s="223">
        <f>I250</f>
        <v>2.7</v>
      </c>
    </row>
    <row r="251" spans="1:10" ht="18.75" customHeight="1">
      <c r="A251" s="82"/>
      <c r="B251" s="37"/>
      <c r="C251" s="62"/>
      <c r="D251" s="62"/>
      <c r="E251" s="62"/>
      <c r="F251" s="62"/>
      <c r="G251" s="62"/>
      <c r="H251" s="39"/>
      <c r="I251" s="39"/>
      <c r="J251" s="39"/>
    </row>
    <row r="252" spans="1:10" ht="17.25" customHeight="1">
      <c r="A252" s="70" t="s">
        <v>137</v>
      </c>
      <c r="B252" s="24" t="s">
        <v>15</v>
      </c>
      <c r="C252" s="26" t="s">
        <v>125</v>
      </c>
      <c r="D252" s="26" t="s">
        <v>101</v>
      </c>
      <c r="E252" s="29"/>
      <c r="F252" s="29"/>
      <c r="G252" s="29"/>
      <c r="H252" s="189">
        <f>H269+H253</f>
        <v>2047.21</v>
      </c>
      <c r="I252" s="189">
        <f>I269+I253</f>
        <v>3056.52</v>
      </c>
      <c r="J252" s="189">
        <f>J269+J253</f>
        <v>2562.1799999999998</v>
      </c>
    </row>
    <row r="253" spans="1:10" ht="35.25" hidden="1" customHeight="1">
      <c r="A253" s="140" t="s">
        <v>187</v>
      </c>
      <c r="B253" s="141" t="s">
        <v>15</v>
      </c>
      <c r="C253" s="142" t="s">
        <v>125</v>
      </c>
      <c r="D253" s="142" t="s">
        <v>101</v>
      </c>
      <c r="E253" s="143" t="s">
        <v>188</v>
      </c>
      <c r="F253" s="142"/>
      <c r="G253" s="142"/>
      <c r="H253" s="224">
        <f>H254</f>
        <v>0</v>
      </c>
      <c r="I253" s="224">
        <f>I254</f>
        <v>0</v>
      </c>
      <c r="J253" s="224">
        <f>J254</f>
        <v>0</v>
      </c>
    </row>
    <row r="254" spans="1:10" ht="49.5" hidden="1" customHeight="1">
      <c r="A254" s="133" t="s">
        <v>189</v>
      </c>
      <c r="B254" s="134" t="s">
        <v>15</v>
      </c>
      <c r="C254" s="135" t="s">
        <v>125</v>
      </c>
      <c r="D254" s="135" t="s">
        <v>101</v>
      </c>
      <c r="E254" s="136" t="s">
        <v>190</v>
      </c>
      <c r="F254" s="135"/>
      <c r="G254" s="135"/>
      <c r="H254" s="225">
        <f>H255+H262</f>
        <v>0</v>
      </c>
      <c r="I254" s="225">
        <f>I255+I262</f>
        <v>0</v>
      </c>
      <c r="J254" s="225">
        <f>J255+J262</f>
        <v>0</v>
      </c>
    </row>
    <row r="255" spans="1:10" ht="0.75" hidden="1" customHeight="1">
      <c r="A255" s="137" t="s">
        <v>195</v>
      </c>
      <c r="B255" s="134" t="s">
        <v>15</v>
      </c>
      <c r="C255" s="135" t="s">
        <v>125</v>
      </c>
      <c r="D255" s="135" t="s">
        <v>101</v>
      </c>
      <c r="E255" s="136" t="s">
        <v>197</v>
      </c>
      <c r="F255" s="135"/>
      <c r="G255" s="135"/>
      <c r="H255" s="225">
        <f t="shared" ref="H255:J259" si="51">H256</f>
        <v>0</v>
      </c>
      <c r="I255" s="225">
        <f t="shared" si="51"/>
        <v>0</v>
      </c>
      <c r="J255" s="225">
        <f t="shared" si="51"/>
        <v>0</v>
      </c>
    </row>
    <row r="256" spans="1:10" ht="21" hidden="1" customHeight="1">
      <c r="A256" s="137" t="s">
        <v>191</v>
      </c>
      <c r="B256" s="134" t="s">
        <v>15</v>
      </c>
      <c r="C256" s="135" t="s">
        <v>125</v>
      </c>
      <c r="D256" s="135" t="s">
        <v>101</v>
      </c>
      <c r="E256" s="136" t="s">
        <v>197</v>
      </c>
      <c r="F256" s="135" t="s">
        <v>138</v>
      </c>
      <c r="G256" s="135"/>
      <c r="H256" s="225">
        <f>H257</f>
        <v>0</v>
      </c>
      <c r="I256" s="225">
        <f>I257</f>
        <v>0</v>
      </c>
      <c r="J256" s="225">
        <f>J257</f>
        <v>0</v>
      </c>
    </row>
    <row r="257" spans="1:10" ht="21" hidden="1" customHeight="1">
      <c r="A257" s="137" t="s">
        <v>192</v>
      </c>
      <c r="B257" s="134" t="s">
        <v>15</v>
      </c>
      <c r="C257" s="135" t="s">
        <v>125</v>
      </c>
      <c r="D257" s="135" t="s">
        <v>101</v>
      </c>
      <c r="E257" s="136" t="s">
        <v>197</v>
      </c>
      <c r="F257" s="135" t="s">
        <v>139</v>
      </c>
      <c r="G257" s="135"/>
      <c r="H257" s="225">
        <f t="shared" si="51"/>
        <v>0</v>
      </c>
      <c r="I257" s="225">
        <f t="shared" si="51"/>
        <v>0</v>
      </c>
      <c r="J257" s="225">
        <f t="shared" si="51"/>
        <v>0</v>
      </c>
    </row>
    <row r="258" spans="1:10" ht="21" hidden="1" customHeight="1">
      <c r="A258" s="133" t="s">
        <v>193</v>
      </c>
      <c r="B258" s="134" t="s">
        <v>15</v>
      </c>
      <c r="C258" s="135" t="s">
        <v>125</v>
      </c>
      <c r="D258" s="135" t="s">
        <v>101</v>
      </c>
      <c r="E258" s="136" t="s">
        <v>197</v>
      </c>
      <c r="F258" s="135" t="s">
        <v>139</v>
      </c>
      <c r="G258" s="135" t="s">
        <v>30</v>
      </c>
      <c r="H258" s="225">
        <f t="shared" si="51"/>
        <v>0</v>
      </c>
      <c r="I258" s="225">
        <f t="shared" si="51"/>
        <v>0</v>
      </c>
      <c r="J258" s="225">
        <f t="shared" si="51"/>
        <v>0</v>
      </c>
    </row>
    <row r="259" spans="1:10" ht="21" hidden="1" customHeight="1">
      <c r="A259" s="138" t="s">
        <v>177</v>
      </c>
      <c r="B259" s="134" t="s">
        <v>15</v>
      </c>
      <c r="C259" s="135" t="s">
        <v>125</v>
      </c>
      <c r="D259" s="135" t="s">
        <v>101</v>
      </c>
      <c r="E259" s="136" t="s">
        <v>197</v>
      </c>
      <c r="F259" s="135" t="s">
        <v>139</v>
      </c>
      <c r="G259" s="135" t="s">
        <v>140</v>
      </c>
      <c r="H259" s="225">
        <f>H260</f>
        <v>0</v>
      </c>
      <c r="I259" s="225">
        <f t="shared" si="51"/>
        <v>0</v>
      </c>
      <c r="J259" s="225">
        <f t="shared" si="51"/>
        <v>0</v>
      </c>
    </row>
    <row r="260" spans="1:10" ht="28.5" hidden="1" customHeight="1">
      <c r="A260" s="133" t="s">
        <v>194</v>
      </c>
      <c r="B260" s="134" t="s">
        <v>15</v>
      </c>
      <c r="C260" s="135" t="s">
        <v>125</v>
      </c>
      <c r="D260" s="135" t="s">
        <v>101</v>
      </c>
      <c r="E260" s="136" t="s">
        <v>197</v>
      </c>
      <c r="F260" s="135" t="s">
        <v>139</v>
      </c>
      <c r="G260" s="135" t="s">
        <v>141</v>
      </c>
      <c r="H260" s="225">
        <v>0</v>
      </c>
      <c r="I260" s="225">
        <f>H260</f>
        <v>0</v>
      </c>
      <c r="J260" s="225">
        <f>I260</f>
        <v>0</v>
      </c>
    </row>
    <row r="261" spans="1:10" ht="6.75" hidden="1" customHeight="1">
      <c r="A261" s="133"/>
      <c r="B261" s="134"/>
      <c r="C261" s="135"/>
      <c r="D261" s="135"/>
      <c r="E261" s="136"/>
      <c r="F261" s="135"/>
      <c r="G261" s="135"/>
      <c r="H261" s="225"/>
      <c r="I261" s="225"/>
      <c r="J261" s="225"/>
    </row>
    <row r="262" spans="1:10" ht="63" hidden="1" customHeight="1">
      <c r="A262" s="137" t="s">
        <v>196</v>
      </c>
      <c r="B262" s="134" t="s">
        <v>15</v>
      </c>
      <c r="C262" s="135" t="s">
        <v>125</v>
      </c>
      <c r="D262" s="135" t="s">
        <v>101</v>
      </c>
      <c r="E262" s="136" t="s">
        <v>198</v>
      </c>
      <c r="F262" s="135"/>
      <c r="G262" s="135"/>
      <c r="H262" s="225">
        <f t="shared" ref="H262:J262" si="52">H263</f>
        <v>0</v>
      </c>
      <c r="I262" s="225">
        <f t="shared" si="52"/>
        <v>0</v>
      </c>
      <c r="J262" s="225">
        <f t="shared" si="52"/>
        <v>0</v>
      </c>
    </row>
    <row r="263" spans="1:10" ht="0.75" hidden="1" customHeight="1">
      <c r="A263" s="137" t="s">
        <v>191</v>
      </c>
      <c r="B263" s="134" t="s">
        <v>15</v>
      </c>
      <c r="C263" s="135" t="s">
        <v>125</v>
      </c>
      <c r="D263" s="135" t="s">
        <v>101</v>
      </c>
      <c r="E263" s="136" t="s">
        <v>198</v>
      </c>
      <c r="F263" s="135" t="s">
        <v>138</v>
      </c>
      <c r="G263" s="135"/>
      <c r="H263" s="225">
        <f>H264</f>
        <v>0</v>
      </c>
      <c r="I263" s="225">
        <f>I264</f>
        <v>0</v>
      </c>
      <c r="J263" s="225">
        <f>J264</f>
        <v>0</v>
      </c>
    </row>
    <row r="264" spans="1:10" ht="21" hidden="1" customHeight="1">
      <c r="A264" s="137" t="s">
        <v>192</v>
      </c>
      <c r="B264" s="134" t="s">
        <v>15</v>
      </c>
      <c r="C264" s="135" t="s">
        <v>125</v>
      </c>
      <c r="D264" s="135" t="s">
        <v>101</v>
      </c>
      <c r="E264" s="136" t="s">
        <v>198</v>
      </c>
      <c r="F264" s="135" t="s">
        <v>139</v>
      </c>
      <c r="G264" s="135"/>
      <c r="H264" s="225">
        <f t="shared" ref="H264:J266" si="53">H265</f>
        <v>0</v>
      </c>
      <c r="I264" s="225">
        <f t="shared" si="53"/>
        <v>0</v>
      </c>
      <c r="J264" s="225">
        <f t="shared" si="53"/>
        <v>0</v>
      </c>
    </row>
    <row r="265" spans="1:10" ht="21" hidden="1" customHeight="1">
      <c r="A265" s="133" t="s">
        <v>193</v>
      </c>
      <c r="B265" s="134" t="s">
        <v>15</v>
      </c>
      <c r="C265" s="135" t="s">
        <v>125</v>
      </c>
      <c r="D265" s="135" t="s">
        <v>101</v>
      </c>
      <c r="E265" s="136" t="s">
        <v>198</v>
      </c>
      <c r="F265" s="135" t="s">
        <v>139</v>
      </c>
      <c r="G265" s="135" t="s">
        <v>30</v>
      </c>
      <c r="H265" s="225">
        <f t="shared" si="53"/>
        <v>0</v>
      </c>
      <c r="I265" s="225">
        <f t="shared" si="53"/>
        <v>0</v>
      </c>
      <c r="J265" s="225">
        <f t="shared" si="53"/>
        <v>0</v>
      </c>
    </row>
    <row r="266" spans="1:10" ht="16.5" hidden="1" customHeight="1">
      <c r="A266" s="138" t="s">
        <v>177</v>
      </c>
      <c r="B266" s="134" t="s">
        <v>15</v>
      </c>
      <c r="C266" s="135" t="s">
        <v>125</v>
      </c>
      <c r="D266" s="135" t="s">
        <v>101</v>
      </c>
      <c r="E266" s="136" t="s">
        <v>198</v>
      </c>
      <c r="F266" s="135" t="s">
        <v>139</v>
      </c>
      <c r="G266" s="135" t="s">
        <v>140</v>
      </c>
      <c r="H266" s="225">
        <f t="shared" si="53"/>
        <v>0</v>
      </c>
      <c r="I266" s="225">
        <f t="shared" si="53"/>
        <v>0</v>
      </c>
      <c r="J266" s="225">
        <f t="shared" si="53"/>
        <v>0</v>
      </c>
    </row>
    <row r="267" spans="1:10" ht="37.5" hidden="1" customHeight="1">
      <c r="A267" s="129" t="s">
        <v>194</v>
      </c>
      <c r="B267" s="130" t="s">
        <v>15</v>
      </c>
      <c r="C267" s="131" t="s">
        <v>125</v>
      </c>
      <c r="D267" s="131" t="s">
        <v>101</v>
      </c>
      <c r="E267" s="139" t="s">
        <v>198</v>
      </c>
      <c r="F267" s="131" t="s">
        <v>139</v>
      </c>
      <c r="G267" s="131" t="s">
        <v>141</v>
      </c>
      <c r="H267" s="226">
        <v>0</v>
      </c>
      <c r="I267" s="226">
        <f>H267</f>
        <v>0</v>
      </c>
      <c r="J267" s="226">
        <f>I267</f>
        <v>0</v>
      </c>
    </row>
    <row r="268" spans="1:10" ht="12.75" customHeight="1">
      <c r="A268" s="70"/>
      <c r="B268" s="24"/>
      <c r="C268" s="26"/>
      <c r="D268" s="26"/>
      <c r="E268" s="29"/>
      <c r="F268" s="29"/>
      <c r="G268" s="29"/>
      <c r="H268" s="189"/>
      <c r="I268" s="189"/>
      <c r="J268" s="227"/>
    </row>
    <row r="269" spans="1:10" ht="65.25" customHeight="1">
      <c r="A269" s="52" t="s">
        <v>142</v>
      </c>
      <c r="B269" s="24" t="s">
        <v>15</v>
      </c>
      <c r="C269" s="26" t="s">
        <v>125</v>
      </c>
      <c r="D269" s="26" t="s">
        <v>101</v>
      </c>
      <c r="E269" s="80" t="s">
        <v>215</v>
      </c>
      <c r="F269" s="26"/>
      <c r="G269" s="56"/>
      <c r="H269" s="212">
        <f t="shared" ref="H269:J269" si="54">H270</f>
        <v>2047.21</v>
      </c>
      <c r="I269" s="212">
        <f t="shared" si="54"/>
        <v>3056.52</v>
      </c>
      <c r="J269" s="212">
        <f t="shared" si="54"/>
        <v>2562.1799999999998</v>
      </c>
    </row>
    <row r="270" spans="1:10" ht="51" customHeight="1">
      <c r="A270" s="52" t="s">
        <v>216</v>
      </c>
      <c r="B270" s="24" t="s">
        <v>15</v>
      </c>
      <c r="C270" s="26" t="s">
        <v>125</v>
      </c>
      <c r="D270" s="26" t="s">
        <v>101</v>
      </c>
      <c r="E270" s="80" t="s">
        <v>217</v>
      </c>
      <c r="F270" s="26"/>
      <c r="G270" s="56"/>
      <c r="H270" s="212">
        <f>H271</f>
        <v>2047.21</v>
      </c>
      <c r="I270" s="212">
        <f>I271</f>
        <v>3056.52</v>
      </c>
      <c r="J270" s="212">
        <f>J271</f>
        <v>2562.1799999999998</v>
      </c>
    </row>
    <row r="271" spans="1:10" ht="65.25" customHeight="1">
      <c r="A271" s="52" t="s">
        <v>236</v>
      </c>
      <c r="B271" s="28" t="s">
        <v>15</v>
      </c>
      <c r="C271" s="29" t="s">
        <v>125</v>
      </c>
      <c r="D271" s="29" t="s">
        <v>101</v>
      </c>
      <c r="E271" s="30" t="s">
        <v>143</v>
      </c>
      <c r="F271" s="29"/>
      <c r="G271" s="29"/>
      <c r="H271" s="190">
        <f t="shared" ref="H271:J272" si="55">H272</f>
        <v>2047.21</v>
      </c>
      <c r="I271" s="190">
        <f t="shared" si="55"/>
        <v>3056.52</v>
      </c>
      <c r="J271" s="190">
        <f t="shared" si="55"/>
        <v>2562.1799999999998</v>
      </c>
    </row>
    <row r="272" spans="1:10" ht="21.75" customHeight="1">
      <c r="A272" s="173" t="s">
        <v>46</v>
      </c>
      <c r="B272" s="28" t="s">
        <v>15</v>
      </c>
      <c r="C272" s="29" t="s">
        <v>125</v>
      </c>
      <c r="D272" s="29" t="s">
        <v>101</v>
      </c>
      <c r="E272" s="30" t="s">
        <v>143</v>
      </c>
      <c r="F272" s="29" t="s">
        <v>30</v>
      </c>
      <c r="G272" s="29"/>
      <c r="H272" s="190">
        <f t="shared" si="55"/>
        <v>2047.21</v>
      </c>
      <c r="I272" s="190">
        <f t="shared" si="55"/>
        <v>3056.52</v>
      </c>
      <c r="J272" s="190">
        <f t="shared" si="55"/>
        <v>2562.1799999999998</v>
      </c>
    </row>
    <row r="273" spans="1:10" ht="31.5" customHeight="1">
      <c r="A273" s="150" t="s">
        <v>47</v>
      </c>
      <c r="B273" s="86" t="s">
        <v>15</v>
      </c>
      <c r="C273" s="88" t="s">
        <v>125</v>
      </c>
      <c r="D273" s="88" t="s">
        <v>101</v>
      </c>
      <c r="E273" s="132" t="s">
        <v>143</v>
      </c>
      <c r="F273" s="88" t="s">
        <v>48</v>
      </c>
      <c r="G273" s="88"/>
      <c r="H273" s="199">
        <f t="shared" ref="H273:J275" si="56">H274</f>
        <v>2047.21</v>
      </c>
      <c r="I273" s="190">
        <f t="shared" si="56"/>
        <v>3056.52</v>
      </c>
      <c r="J273" s="190">
        <f t="shared" si="56"/>
        <v>2562.1799999999998</v>
      </c>
    </row>
    <row r="274" spans="1:10" ht="18.75" customHeight="1">
      <c r="A274" s="121" t="s">
        <v>49</v>
      </c>
      <c r="B274" s="86" t="s">
        <v>15</v>
      </c>
      <c r="C274" s="88" t="s">
        <v>125</v>
      </c>
      <c r="D274" s="88" t="s">
        <v>101</v>
      </c>
      <c r="E274" s="132" t="s">
        <v>143</v>
      </c>
      <c r="F274" s="88" t="s">
        <v>50</v>
      </c>
      <c r="G274" s="88"/>
      <c r="H274" s="199">
        <f>H275</f>
        <v>2047.21</v>
      </c>
      <c r="I274" s="199">
        <f>I275</f>
        <v>3056.52</v>
      </c>
      <c r="J274" s="199">
        <f>J275</f>
        <v>2562.1799999999998</v>
      </c>
    </row>
    <row r="275" spans="1:10" ht="18.75" customHeight="1">
      <c r="A275" s="85" t="s">
        <v>29</v>
      </c>
      <c r="B275" s="86" t="s">
        <v>15</v>
      </c>
      <c r="C275" s="88" t="s">
        <v>125</v>
      </c>
      <c r="D275" s="88" t="s">
        <v>101</v>
      </c>
      <c r="E275" s="132" t="s">
        <v>143</v>
      </c>
      <c r="F275" s="88" t="s">
        <v>50</v>
      </c>
      <c r="G275" s="88" t="s">
        <v>30</v>
      </c>
      <c r="H275" s="199">
        <f t="shared" si="56"/>
        <v>2047.21</v>
      </c>
      <c r="I275" s="190">
        <f t="shared" si="56"/>
        <v>3056.52</v>
      </c>
      <c r="J275" s="190">
        <f t="shared" si="56"/>
        <v>2562.1799999999998</v>
      </c>
    </row>
    <row r="276" spans="1:10" ht="22.5" customHeight="1">
      <c r="A276" s="121" t="s">
        <v>51</v>
      </c>
      <c r="B276" s="86" t="s">
        <v>15</v>
      </c>
      <c r="C276" s="88" t="s">
        <v>125</v>
      </c>
      <c r="D276" s="88" t="s">
        <v>101</v>
      </c>
      <c r="E276" s="132" t="s">
        <v>143</v>
      </c>
      <c r="F276" s="88" t="s">
        <v>50</v>
      </c>
      <c r="G276" s="88" t="s">
        <v>52</v>
      </c>
      <c r="H276" s="199">
        <f>H277+H278</f>
        <v>2047.21</v>
      </c>
      <c r="I276" s="199">
        <f>I277+I278</f>
        <v>3056.52</v>
      </c>
      <c r="J276" s="199">
        <f>J277+J278</f>
        <v>2562.1799999999998</v>
      </c>
    </row>
    <row r="277" spans="1:10" ht="18.75" customHeight="1">
      <c r="A277" s="123" t="s">
        <v>57</v>
      </c>
      <c r="B277" s="111" t="s">
        <v>15</v>
      </c>
      <c r="C277" s="122" t="s">
        <v>125</v>
      </c>
      <c r="D277" s="122" t="s">
        <v>101</v>
      </c>
      <c r="E277" s="167" t="s">
        <v>143</v>
      </c>
      <c r="F277" s="122" t="s">
        <v>50</v>
      </c>
      <c r="G277" s="122" t="s">
        <v>58</v>
      </c>
      <c r="H277" s="197">
        <v>1847.21</v>
      </c>
      <c r="I277" s="197">
        <f>2556.52+300</f>
        <v>2856.52</v>
      </c>
      <c r="J277" s="197">
        <f>2560-197.82</f>
        <v>2362.1799999999998</v>
      </c>
    </row>
    <row r="278" spans="1:10" ht="16.5" customHeight="1">
      <c r="A278" s="123" t="s">
        <v>243</v>
      </c>
      <c r="B278" s="111" t="s">
        <v>15</v>
      </c>
      <c r="C278" s="122" t="s">
        <v>125</v>
      </c>
      <c r="D278" s="122" t="s">
        <v>101</v>
      </c>
      <c r="E278" s="167" t="s">
        <v>143</v>
      </c>
      <c r="F278" s="122" t="s">
        <v>50</v>
      </c>
      <c r="G278" s="168">
        <v>228</v>
      </c>
      <c r="H278" s="219">
        <v>200</v>
      </c>
      <c r="I278" s="219">
        <f>H278</f>
        <v>200</v>
      </c>
      <c r="J278" s="219">
        <f>I278</f>
        <v>200</v>
      </c>
    </row>
    <row r="279" spans="1:10" ht="9.75" customHeight="1">
      <c r="A279" s="123"/>
      <c r="B279" s="111"/>
      <c r="C279" s="122"/>
      <c r="D279" s="122"/>
      <c r="E279" s="167"/>
      <c r="F279" s="122"/>
      <c r="G279" s="168"/>
      <c r="H279" s="228"/>
      <c r="I279" s="228"/>
      <c r="J279" s="228"/>
    </row>
    <row r="280" spans="1:10" ht="20.25" customHeight="1">
      <c r="A280" s="120" t="s">
        <v>144</v>
      </c>
      <c r="B280" s="116" t="s">
        <v>15</v>
      </c>
      <c r="C280" s="117" t="s">
        <v>125</v>
      </c>
      <c r="D280" s="117" t="s">
        <v>103</v>
      </c>
      <c r="E280" s="117"/>
      <c r="F280" s="117"/>
      <c r="G280" s="117"/>
      <c r="H280" s="243">
        <f>H281+H292+H321</f>
        <v>6511.5120000000006</v>
      </c>
      <c r="I280" s="105">
        <f>I281+I292+I321</f>
        <v>3076</v>
      </c>
      <c r="J280" s="105">
        <f>J281+J292+J321</f>
        <v>3076</v>
      </c>
    </row>
    <row r="281" spans="1:10" ht="0.75" hidden="1" customHeight="1">
      <c r="A281" s="120" t="s">
        <v>145</v>
      </c>
      <c r="B281" s="116" t="s">
        <v>15</v>
      </c>
      <c r="C281" s="117" t="s">
        <v>125</v>
      </c>
      <c r="D281" s="117" t="s">
        <v>103</v>
      </c>
      <c r="E281" s="117" t="s">
        <v>146</v>
      </c>
      <c r="F281" s="117"/>
      <c r="G281" s="117"/>
      <c r="H281" s="106">
        <f t="shared" ref="H281:J283" si="57">H282</f>
        <v>0</v>
      </c>
      <c r="I281" s="106">
        <f t="shared" si="57"/>
        <v>0</v>
      </c>
      <c r="J281" s="106">
        <f t="shared" si="57"/>
        <v>0</v>
      </c>
    </row>
    <row r="282" spans="1:10" ht="30" hidden="1" customHeight="1">
      <c r="A282" s="145" t="s">
        <v>46</v>
      </c>
      <c r="B282" s="86" t="s">
        <v>15</v>
      </c>
      <c r="C282" s="88" t="s">
        <v>125</v>
      </c>
      <c r="D282" s="88" t="s">
        <v>103</v>
      </c>
      <c r="E282" s="88" t="s">
        <v>146</v>
      </c>
      <c r="F282" s="88" t="s">
        <v>30</v>
      </c>
      <c r="G282" s="88"/>
      <c r="H282" s="89">
        <f t="shared" si="57"/>
        <v>0</v>
      </c>
      <c r="I282" s="89">
        <f t="shared" si="57"/>
        <v>0</v>
      </c>
      <c r="J282" s="89">
        <f t="shared" si="57"/>
        <v>0</v>
      </c>
    </row>
    <row r="283" spans="1:10" ht="33" hidden="1" customHeight="1">
      <c r="A283" s="150" t="s">
        <v>47</v>
      </c>
      <c r="B283" s="86" t="s">
        <v>15</v>
      </c>
      <c r="C283" s="88" t="s">
        <v>125</v>
      </c>
      <c r="D283" s="88" t="s">
        <v>103</v>
      </c>
      <c r="E283" s="88" t="s">
        <v>146</v>
      </c>
      <c r="F283" s="88" t="s">
        <v>48</v>
      </c>
      <c r="G283" s="88"/>
      <c r="H283" s="89">
        <f t="shared" si="57"/>
        <v>0</v>
      </c>
      <c r="I283" s="89">
        <f t="shared" si="57"/>
        <v>0</v>
      </c>
      <c r="J283" s="89">
        <f t="shared" si="57"/>
        <v>0</v>
      </c>
    </row>
    <row r="284" spans="1:10" ht="1.5" hidden="1" customHeight="1">
      <c r="A284" s="121" t="s">
        <v>49</v>
      </c>
      <c r="B284" s="86" t="s">
        <v>15</v>
      </c>
      <c r="C284" s="88" t="s">
        <v>125</v>
      </c>
      <c r="D284" s="88" t="s">
        <v>103</v>
      </c>
      <c r="E284" s="88" t="s">
        <v>146</v>
      </c>
      <c r="F284" s="88" t="s">
        <v>50</v>
      </c>
      <c r="G284" s="88"/>
      <c r="H284" s="89">
        <f>H285+H289</f>
        <v>0</v>
      </c>
      <c r="I284" s="89">
        <f>I285+I289</f>
        <v>0</v>
      </c>
      <c r="J284" s="89">
        <f>J285+J289</f>
        <v>0</v>
      </c>
    </row>
    <row r="285" spans="1:10" ht="24" hidden="1" customHeight="1">
      <c r="A285" s="85" t="s">
        <v>29</v>
      </c>
      <c r="B285" s="86" t="s">
        <v>15</v>
      </c>
      <c r="C285" s="88" t="s">
        <v>125</v>
      </c>
      <c r="D285" s="88" t="s">
        <v>103</v>
      </c>
      <c r="E285" s="88" t="s">
        <v>146</v>
      </c>
      <c r="F285" s="88" t="s">
        <v>50</v>
      </c>
      <c r="G285" s="88" t="s">
        <v>30</v>
      </c>
      <c r="H285" s="89">
        <f>H286</f>
        <v>0</v>
      </c>
      <c r="I285" s="89">
        <f>I286</f>
        <v>0</v>
      </c>
      <c r="J285" s="89">
        <f>J286</f>
        <v>0</v>
      </c>
    </row>
    <row r="286" spans="1:10" ht="21.75" hidden="1" customHeight="1">
      <c r="A286" s="121" t="s">
        <v>51</v>
      </c>
      <c r="B286" s="86" t="s">
        <v>15</v>
      </c>
      <c r="C286" s="88" t="s">
        <v>125</v>
      </c>
      <c r="D286" s="88" t="s">
        <v>103</v>
      </c>
      <c r="E286" s="88" t="s">
        <v>146</v>
      </c>
      <c r="F286" s="88" t="s">
        <v>50</v>
      </c>
      <c r="G286" s="88" t="s">
        <v>52</v>
      </c>
      <c r="H286" s="89">
        <f>H287+H288</f>
        <v>0</v>
      </c>
      <c r="I286" s="89">
        <f>I287+I288</f>
        <v>0</v>
      </c>
      <c r="J286" s="89">
        <f>J287+J288</f>
        <v>0</v>
      </c>
    </row>
    <row r="287" spans="1:10" ht="22.5" hidden="1" customHeight="1">
      <c r="A287" s="85" t="s">
        <v>57</v>
      </c>
      <c r="B287" s="86" t="s">
        <v>15</v>
      </c>
      <c r="C287" s="88" t="s">
        <v>125</v>
      </c>
      <c r="D287" s="88" t="s">
        <v>103</v>
      </c>
      <c r="E287" s="88" t="s">
        <v>146</v>
      </c>
      <c r="F287" s="88" t="s">
        <v>50</v>
      </c>
      <c r="G287" s="88" t="s">
        <v>58</v>
      </c>
      <c r="H287" s="89">
        <v>0</v>
      </c>
      <c r="I287" s="89">
        <f>H287</f>
        <v>0</v>
      </c>
      <c r="J287" s="89">
        <f>I287</f>
        <v>0</v>
      </c>
    </row>
    <row r="288" spans="1:10" ht="18.75" hidden="1" customHeight="1">
      <c r="A288" s="151" t="s">
        <v>147</v>
      </c>
      <c r="B288" s="152" t="s">
        <v>15</v>
      </c>
      <c r="C288" s="153" t="s">
        <v>125</v>
      </c>
      <c r="D288" s="153" t="s">
        <v>103</v>
      </c>
      <c r="E288" s="153" t="s">
        <v>146</v>
      </c>
      <c r="F288" s="153" t="s">
        <v>50</v>
      </c>
      <c r="G288" s="153" t="s">
        <v>60</v>
      </c>
      <c r="H288" s="154">
        <f>9800-9800</f>
        <v>0</v>
      </c>
      <c r="I288" s="154">
        <f>H288</f>
        <v>0</v>
      </c>
      <c r="J288" s="154">
        <f>I288</f>
        <v>0</v>
      </c>
    </row>
    <row r="289" spans="1:10" ht="0.75" hidden="1" customHeight="1">
      <c r="A289" s="44" t="s">
        <v>63</v>
      </c>
      <c r="B289" s="28" t="s">
        <v>15</v>
      </c>
      <c r="C289" s="29" t="s">
        <v>125</v>
      </c>
      <c r="D289" s="29" t="s">
        <v>103</v>
      </c>
      <c r="E289" s="29" t="s">
        <v>146</v>
      </c>
      <c r="F289" s="29" t="s">
        <v>50</v>
      </c>
      <c r="G289" s="29" t="s">
        <v>64</v>
      </c>
      <c r="H289" s="31">
        <f>H290</f>
        <v>0</v>
      </c>
      <c r="I289" s="31">
        <f>I290</f>
        <v>0</v>
      </c>
      <c r="J289" s="31">
        <f>J290</f>
        <v>0</v>
      </c>
    </row>
    <row r="290" spans="1:10" ht="18.75" hidden="1" customHeight="1">
      <c r="A290" s="47" t="s">
        <v>65</v>
      </c>
      <c r="B290" s="28" t="s">
        <v>15</v>
      </c>
      <c r="C290" s="29" t="s">
        <v>125</v>
      </c>
      <c r="D290" s="29" t="s">
        <v>103</v>
      </c>
      <c r="E290" s="29" t="s">
        <v>146</v>
      </c>
      <c r="F290" s="29" t="s">
        <v>50</v>
      </c>
      <c r="G290" s="29" t="s">
        <v>66</v>
      </c>
      <c r="H290" s="31">
        <v>0</v>
      </c>
      <c r="I290" s="31">
        <f>H290</f>
        <v>0</v>
      </c>
      <c r="J290" s="31">
        <f>I290</f>
        <v>0</v>
      </c>
    </row>
    <row r="291" spans="1:10" ht="11.25" customHeight="1">
      <c r="A291" s="44"/>
      <c r="B291" s="28"/>
      <c r="C291" s="29"/>
      <c r="D291" s="29"/>
      <c r="E291" s="29"/>
      <c r="F291" s="29"/>
      <c r="G291" s="29"/>
      <c r="H291" s="31"/>
      <c r="I291" s="31"/>
      <c r="J291" s="31"/>
    </row>
    <row r="292" spans="1:10" ht="48.75" customHeight="1">
      <c r="A292" s="148" t="s">
        <v>182</v>
      </c>
      <c r="B292" s="116" t="s">
        <v>15</v>
      </c>
      <c r="C292" s="117" t="s">
        <v>125</v>
      </c>
      <c r="D292" s="117" t="s">
        <v>103</v>
      </c>
      <c r="E292" s="118" t="s">
        <v>160</v>
      </c>
      <c r="F292" s="117"/>
      <c r="G292" s="117"/>
      <c r="H292" s="229">
        <f>H293</f>
        <v>3775.5102099999999</v>
      </c>
      <c r="I292" s="105">
        <f>I295</f>
        <v>0</v>
      </c>
      <c r="J292" s="105">
        <f>J295</f>
        <v>0</v>
      </c>
    </row>
    <row r="293" spans="1:10" ht="32.25" customHeight="1">
      <c r="A293" s="148" t="s">
        <v>237</v>
      </c>
      <c r="B293" s="116" t="s">
        <v>15</v>
      </c>
      <c r="C293" s="117" t="s">
        <v>125</v>
      </c>
      <c r="D293" s="117" t="s">
        <v>103</v>
      </c>
      <c r="E293" s="118" t="s">
        <v>213</v>
      </c>
      <c r="F293" s="117"/>
      <c r="G293" s="117"/>
      <c r="H293" s="229">
        <f>H294</f>
        <v>3775.5102099999999</v>
      </c>
      <c r="I293" s="105">
        <f>I294</f>
        <v>0</v>
      </c>
      <c r="J293" s="105">
        <f>J294</f>
        <v>0</v>
      </c>
    </row>
    <row r="294" spans="1:10" ht="45" customHeight="1">
      <c r="A294" s="148" t="s">
        <v>238</v>
      </c>
      <c r="B294" s="116" t="s">
        <v>15</v>
      </c>
      <c r="C294" s="117" t="s">
        <v>125</v>
      </c>
      <c r="D294" s="117" t="s">
        <v>103</v>
      </c>
      <c r="E294" s="118" t="s">
        <v>214</v>
      </c>
      <c r="F294" s="117"/>
      <c r="G294" s="117"/>
      <c r="H294" s="229">
        <f>H295</f>
        <v>3775.5102099999999</v>
      </c>
      <c r="I294" s="105">
        <f>I295</f>
        <v>0</v>
      </c>
      <c r="J294" s="105">
        <f>J295</f>
        <v>0</v>
      </c>
    </row>
    <row r="295" spans="1:10" ht="48.75" customHeight="1">
      <c r="A295" s="148" t="s">
        <v>239</v>
      </c>
      <c r="B295" s="116" t="s">
        <v>15</v>
      </c>
      <c r="C295" s="117" t="s">
        <v>125</v>
      </c>
      <c r="D295" s="117" t="s">
        <v>103</v>
      </c>
      <c r="E295" s="118" t="s">
        <v>183</v>
      </c>
      <c r="F295" s="117"/>
      <c r="G295" s="117"/>
      <c r="H295" s="229">
        <f>H296+H304+H312</f>
        <v>3775.5102099999999</v>
      </c>
      <c r="I295" s="105">
        <f>I296+I304+I312</f>
        <v>0</v>
      </c>
      <c r="J295" s="105">
        <f>J296+J304+J312</f>
        <v>0</v>
      </c>
    </row>
    <row r="296" spans="1:10" ht="47.25" customHeight="1">
      <c r="A296" s="52" t="s">
        <v>240</v>
      </c>
      <c r="B296" s="24" t="s">
        <v>15</v>
      </c>
      <c r="C296" s="26" t="s">
        <v>125</v>
      </c>
      <c r="D296" s="26" t="s">
        <v>103</v>
      </c>
      <c r="E296" s="80" t="s">
        <v>183</v>
      </c>
      <c r="F296" s="26"/>
      <c r="G296" s="26"/>
      <c r="H296" s="189">
        <f>H297</f>
        <v>3663</v>
      </c>
      <c r="I296" s="189">
        <f t="shared" ref="H296:J301" si="58">I297</f>
        <v>0</v>
      </c>
      <c r="J296" s="189">
        <f t="shared" si="58"/>
        <v>0</v>
      </c>
    </row>
    <row r="297" spans="1:10" ht="33" customHeight="1">
      <c r="A297" s="57" t="s">
        <v>46</v>
      </c>
      <c r="B297" s="28" t="s">
        <v>15</v>
      </c>
      <c r="C297" s="29" t="s">
        <v>125</v>
      </c>
      <c r="D297" s="29" t="s">
        <v>103</v>
      </c>
      <c r="E297" s="30" t="s">
        <v>183</v>
      </c>
      <c r="F297" s="29" t="s">
        <v>30</v>
      </c>
      <c r="G297" s="29"/>
      <c r="H297" s="190">
        <f t="shared" si="58"/>
        <v>3663</v>
      </c>
      <c r="I297" s="190">
        <f t="shared" ref="I297:J301" si="59">I298</f>
        <v>0</v>
      </c>
      <c r="J297" s="190">
        <f t="shared" si="59"/>
        <v>0</v>
      </c>
    </row>
    <row r="298" spans="1:10" ht="15" customHeight="1">
      <c r="A298" s="59" t="s">
        <v>47</v>
      </c>
      <c r="B298" s="28" t="s">
        <v>15</v>
      </c>
      <c r="C298" s="29" t="s">
        <v>125</v>
      </c>
      <c r="D298" s="29" t="s">
        <v>103</v>
      </c>
      <c r="E298" s="30" t="s">
        <v>183</v>
      </c>
      <c r="F298" s="29" t="s">
        <v>48</v>
      </c>
      <c r="G298" s="29"/>
      <c r="H298" s="190">
        <f t="shared" si="58"/>
        <v>3663</v>
      </c>
      <c r="I298" s="190">
        <f t="shared" si="59"/>
        <v>0</v>
      </c>
      <c r="J298" s="190">
        <f t="shared" si="59"/>
        <v>0</v>
      </c>
    </row>
    <row r="299" spans="1:10" ht="30" customHeight="1">
      <c r="A299" s="27" t="s">
        <v>49</v>
      </c>
      <c r="B299" s="28" t="s">
        <v>15</v>
      </c>
      <c r="C299" s="29" t="s">
        <v>125</v>
      </c>
      <c r="D299" s="29" t="s">
        <v>103</v>
      </c>
      <c r="E299" s="30" t="s">
        <v>183</v>
      </c>
      <c r="F299" s="29" t="s">
        <v>50</v>
      </c>
      <c r="G299" s="29"/>
      <c r="H299" s="190">
        <f t="shared" si="58"/>
        <v>3663</v>
      </c>
      <c r="I299" s="190">
        <f t="shared" si="59"/>
        <v>0</v>
      </c>
      <c r="J299" s="190">
        <f t="shared" si="59"/>
        <v>0</v>
      </c>
    </row>
    <row r="300" spans="1:10" ht="22.5" customHeight="1">
      <c r="A300" s="44" t="s">
        <v>29</v>
      </c>
      <c r="B300" s="28" t="s">
        <v>15</v>
      </c>
      <c r="C300" s="29" t="s">
        <v>125</v>
      </c>
      <c r="D300" s="29" t="s">
        <v>103</v>
      </c>
      <c r="E300" s="30" t="s">
        <v>183</v>
      </c>
      <c r="F300" s="29" t="s">
        <v>50</v>
      </c>
      <c r="G300" s="29" t="s">
        <v>30</v>
      </c>
      <c r="H300" s="190">
        <f t="shared" si="58"/>
        <v>3663</v>
      </c>
      <c r="I300" s="190">
        <f t="shared" si="59"/>
        <v>0</v>
      </c>
      <c r="J300" s="190">
        <f t="shared" si="59"/>
        <v>0</v>
      </c>
    </row>
    <row r="301" spans="1:10" ht="24" customHeight="1">
      <c r="A301" s="27" t="s">
        <v>51</v>
      </c>
      <c r="B301" s="28" t="s">
        <v>15</v>
      </c>
      <c r="C301" s="29" t="s">
        <v>125</v>
      </c>
      <c r="D301" s="29" t="s">
        <v>103</v>
      </c>
      <c r="E301" s="30" t="s">
        <v>183</v>
      </c>
      <c r="F301" s="29" t="s">
        <v>50</v>
      </c>
      <c r="G301" s="29" t="s">
        <v>52</v>
      </c>
      <c r="H301" s="190">
        <f t="shared" si="58"/>
        <v>3663</v>
      </c>
      <c r="I301" s="190">
        <f t="shared" si="59"/>
        <v>0</v>
      </c>
      <c r="J301" s="190">
        <f t="shared" si="59"/>
        <v>0</v>
      </c>
    </row>
    <row r="302" spans="1:10" ht="25.5" customHeight="1">
      <c r="A302" s="47" t="s">
        <v>57</v>
      </c>
      <c r="B302" s="48" t="s">
        <v>15</v>
      </c>
      <c r="C302" s="83" t="s">
        <v>125</v>
      </c>
      <c r="D302" s="83" t="s">
        <v>103</v>
      </c>
      <c r="E302" s="30" t="s">
        <v>183</v>
      </c>
      <c r="F302" s="83" t="s">
        <v>50</v>
      </c>
      <c r="G302" s="83" t="s">
        <v>58</v>
      </c>
      <c r="H302" s="84">
        <v>3663</v>
      </c>
      <c r="I302" s="84">
        <v>0</v>
      </c>
      <c r="J302" s="84">
        <v>0</v>
      </c>
    </row>
    <row r="303" spans="1:10" ht="13.5" customHeight="1">
      <c r="A303" s="107"/>
      <c r="B303" s="48"/>
      <c r="C303" s="83"/>
      <c r="D303" s="83"/>
      <c r="E303" s="30"/>
      <c r="F303" s="83"/>
      <c r="G303" s="83"/>
      <c r="H303" s="50"/>
      <c r="I303" s="84"/>
      <c r="J303" s="84"/>
    </row>
    <row r="304" spans="1:10" ht="50.25" customHeight="1">
      <c r="A304" s="52" t="s">
        <v>241</v>
      </c>
      <c r="B304" s="24" t="s">
        <v>15</v>
      </c>
      <c r="C304" s="26" t="s">
        <v>125</v>
      </c>
      <c r="D304" s="26" t="s">
        <v>103</v>
      </c>
      <c r="E304" s="80" t="s">
        <v>183</v>
      </c>
      <c r="F304" s="26"/>
      <c r="G304" s="26"/>
      <c r="H304" s="189">
        <f t="shared" ref="H304:J309" si="60">H305</f>
        <v>37</v>
      </c>
      <c r="I304" s="189">
        <f t="shared" si="60"/>
        <v>0</v>
      </c>
      <c r="J304" s="189">
        <f t="shared" si="60"/>
        <v>0</v>
      </c>
    </row>
    <row r="305" spans="1:10" ht="25.5" customHeight="1">
      <c r="A305" s="57" t="s">
        <v>46</v>
      </c>
      <c r="B305" s="28" t="s">
        <v>15</v>
      </c>
      <c r="C305" s="29" t="s">
        <v>125</v>
      </c>
      <c r="D305" s="29" t="s">
        <v>103</v>
      </c>
      <c r="E305" s="30" t="s">
        <v>183</v>
      </c>
      <c r="F305" s="29" t="s">
        <v>30</v>
      </c>
      <c r="G305" s="29"/>
      <c r="H305" s="190">
        <f t="shared" si="60"/>
        <v>37</v>
      </c>
      <c r="I305" s="190">
        <f t="shared" si="60"/>
        <v>0</v>
      </c>
      <c r="J305" s="190">
        <f t="shared" si="60"/>
        <v>0</v>
      </c>
    </row>
    <row r="306" spans="1:10" ht="36" customHeight="1">
      <c r="A306" s="59" t="s">
        <v>47</v>
      </c>
      <c r="B306" s="28" t="s">
        <v>15</v>
      </c>
      <c r="C306" s="29" t="s">
        <v>125</v>
      </c>
      <c r="D306" s="29" t="s">
        <v>103</v>
      </c>
      <c r="E306" s="30" t="s">
        <v>183</v>
      </c>
      <c r="F306" s="29" t="s">
        <v>48</v>
      </c>
      <c r="G306" s="29"/>
      <c r="H306" s="190">
        <f t="shared" si="60"/>
        <v>37</v>
      </c>
      <c r="I306" s="190">
        <f t="shared" si="60"/>
        <v>0</v>
      </c>
      <c r="J306" s="190">
        <f t="shared" si="60"/>
        <v>0</v>
      </c>
    </row>
    <row r="307" spans="1:10" ht="25.5" customHeight="1">
      <c r="A307" s="27" t="s">
        <v>49</v>
      </c>
      <c r="B307" s="28" t="s">
        <v>15</v>
      </c>
      <c r="C307" s="29" t="s">
        <v>125</v>
      </c>
      <c r="D307" s="29" t="s">
        <v>103</v>
      </c>
      <c r="E307" s="30" t="s">
        <v>183</v>
      </c>
      <c r="F307" s="29" t="s">
        <v>50</v>
      </c>
      <c r="G307" s="29"/>
      <c r="H307" s="190">
        <f t="shared" si="60"/>
        <v>37</v>
      </c>
      <c r="I307" s="190">
        <f t="shared" si="60"/>
        <v>0</v>
      </c>
      <c r="J307" s="190">
        <f t="shared" si="60"/>
        <v>0</v>
      </c>
    </row>
    <row r="308" spans="1:10" ht="25.5" customHeight="1">
      <c r="A308" s="44" t="s">
        <v>29</v>
      </c>
      <c r="B308" s="28" t="s">
        <v>15</v>
      </c>
      <c r="C308" s="29" t="s">
        <v>125</v>
      </c>
      <c r="D308" s="29" t="s">
        <v>103</v>
      </c>
      <c r="E308" s="30" t="s">
        <v>183</v>
      </c>
      <c r="F308" s="29" t="s">
        <v>50</v>
      </c>
      <c r="G308" s="29" t="s">
        <v>30</v>
      </c>
      <c r="H308" s="190">
        <f t="shared" si="60"/>
        <v>37</v>
      </c>
      <c r="I308" s="190">
        <f t="shared" si="60"/>
        <v>0</v>
      </c>
      <c r="J308" s="190">
        <f t="shared" si="60"/>
        <v>0</v>
      </c>
    </row>
    <row r="309" spans="1:10" ht="25.5" customHeight="1">
      <c r="A309" s="27" t="s">
        <v>51</v>
      </c>
      <c r="B309" s="28" t="s">
        <v>15</v>
      </c>
      <c r="C309" s="29" t="s">
        <v>125</v>
      </c>
      <c r="D309" s="29" t="s">
        <v>103</v>
      </c>
      <c r="E309" s="30" t="s">
        <v>183</v>
      </c>
      <c r="F309" s="29" t="s">
        <v>50</v>
      </c>
      <c r="G309" s="29" t="s">
        <v>52</v>
      </c>
      <c r="H309" s="190">
        <f t="shared" si="60"/>
        <v>37</v>
      </c>
      <c r="I309" s="190">
        <f t="shared" si="60"/>
        <v>0</v>
      </c>
      <c r="J309" s="190">
        <f t="shared" si="60"/>
        <v>0</v>
      </c>
    </row>
    <row r="310" spans="1:10" ht="25.5" customHeight="1">
      <c r="A310" s="47" t="s">
        <v>57</v>
      </c>
      <c r="B310" s="48" t="s">
        <v>15</v>
      </c>
      <c r="C310" s="83" t="s">
        <v>125</v>
      </c>
      <c r="D310" s="83" t="s">
        <v>103</v>
      </c>
      <c r="E310" s="30" t="s">
        <v>183</v>
      </c>
      <c r="F310" s="83" t="s">
        <v>50</v>
      </c>
      <c r="G310" s="83" t="s">
        <v>58</v>
      </c>
      <c r="H310" s="84">
        <v>37</v>
      </c>
      <c r="I310" s="84">
        <v>0</v>
      </c>
      <c r="J310" s="84">
        <v>0</v>
      </c>
    </row>
    <row r="311" spans="1:10" ht="13.5" customHeight="1">
      <c r="A311" s="107"/>
      <c r="B311" s="48"/>
      <c r="C311" s="83"/>
      <c r="D311" s="83"/>
      <c r="E311" s="30"/>
      <c r="F311" s="83"/>
      <c r="G311" s="83"/>
      <c r="H311" s="84"/>
      <c r="I311" s="84"/>
      <c r="J311" s="84"/>
    </row>
    <row r="312" spans="1:10" ht="51" customHeight="1">
      <c r="A312" s="148" t="s">
        <v>242</v>
      </c>
      <c r="B312" s="116" t="s">
        <v>15</v>
      </c>
      <c r="C312" s="117" t="s">
        <v>125</v>
      </c>
      <c r="D312" s="117" t="s">
        <v>103</v>
      </c>
      <c r="E312" s="118" t="s">
        <v>183</v>
      </c>
      <c r="F312" s="117"/>
      <c r="G312" s="117"/>
      <c r="H312" s="229">
        <f t="shared" ref="H312:H316" si="61">H313</f>
        <v>75.510210000000001</v>
      </c>
      <c r="I312" s="105">
        <f t="shared" ref="I312:I316" si="62">I313</f>
        <v>0</v>
      </c>
      <c r="J312" s="105">
        <f t="shared" ref="J312:J316" si="63">J313</f>
        <v>0</v>
      </c>
    </row>
    <row r="313" spans="1:10" ht="25.5" customHeight="1">
      <c r="A313" s="57" t="s">
        <v>46</v>
      </c>
      <c r="B313" s="28" t="s">
        <v>15</v>
      </c>
      <c r="C313" s="29" t="s">
        <v>125</v>
      </c>
      <c r="D313" s="29" t="s">
        <v>103</v>
      </c>
      <c r="E313" s="30" t="s">
        <v>183</v>
      </c>
      <c r="F313" s="29" t="s">
        <v>30</v>
      </c>
      <c r="G313" s="29"/>
      <c r="H313" s="230">
        <f t="shared" si="61"/>
        <v>75.510210000000001</v>
      </c>
      <c r="I313" s="190">
        <f t="shared" si="62"/>
        <v>0</v>
      </c>
      <c r="J313" s="190">
        <f t="shared" si="63"/>
        <v>0</v>
      </c>
    </row>
    <row r="314" spans="1:10" ht="29.25" customHeight="1">
      <c r="A314" s="59" t="s">
        <v>47</v>
      </c>
      <c r="B314" s="28" t="s">
        <v>15</v>
      </c>
      <c r="C314" s="29" t="s">
        <v>125</v>
      </c>
      <c r="D314" s="29" t="s">
        <v>103</v>
      </c>
      <c r="E314" s="30" t="s">
        <v>183</v>
      </c>
      <c r="F314" s="29" t="s">
        <v>48</v>
      </c>
      <c r="G314" s="29"/>
      <c r="H314" s="230">
        <f t="shared" si="61"/>
        <v>75.510210000000001</v>
      </c>
      <c r="I314" s="190">
        <f t="shared" si="62"/>
        <v>0</v>
      </c>
      <c r="J314" s="190">
        <f t="shared" si="63"/>
        <v>0</v>
      </c>
    </row>
    <row r="315" spans="1:10" ht="25.5" customHeight="1">
      <c r="A315" s="27" t="s">
        <v>49</v>
      </c>
      <c r="B315" s="28" t="s">
        <v>15</v>
      </c>
      <c r="C315" s="29" t="s">
        <v>125</v>
      </c>
      <c r="D315" s="29" t="s">
        <v>103</v>
      </c>
      <c r="E315" s="30" t="s">
        <v>183</v>
      </c>
      <c r="F315" s="29" t="s">
        <v>50</v>
      </c>
      <c r="G315" s="29"/>
      <c r="H315" s="230">
        <f t="shared" si="61"/>
        <v>75.510210000000001</v>
      </c>
      <c r="I315" s="190">
        <f t="shared" si="62"/>
        <v>0</v>
      </c>
      <c r="J315" s="190">
        <f t="shared" si="63"/>
        <v>0</v>
      </c>
    </row>
    <row r="316" spans="1:10" ht="25.5" customHeight="1">
      <c r="A316" s="44" t="s">
        <v>29</v>
      </c>
      <c r="B316" s="28" t="s">
        <v>15</v>
      </c>
      <c r="C316" s="29" t="s">
        <v>125</v>
      </c>
      <c r="D316" s="29" t="s">
        <v>103</v>
      </c>
      <c r="E316" s="30" t="s">
        <v>183</v>
      </c>
      <c r="F316" s="29" t="s">
        <v>50</v>
      </c>
      <c r="G316" s="29" t="s">
        <v>30</v>
      </c>
      <c r="H316" s="230">
        <f t="shared" si="61"/>
        <v>75.510210000000001</v>
      </c>
      <c r="I316" s="190">
        <f t="shared" si="62"/>
        <v>0</v>
      </c>
      <c r="J316" s="190">
        <f t="shared" si="63"/>
        <v>0</v>
      </c>
    </row>
    <row r="317" spans="1:10" ht="25.5" customHeight="1">
      <c r="A317" s="27" t="s">
        <v>51</v>
      </c>
      <c r="B317" s="28" t="s">
        <v>15</v>
      </c>
      <c r="C317" s="29" t="s">
        <v>125</v>
      </c>
      <c r="D317" s="29" t="s">
        <v>103</v>
      </c>
      <c r="E317" s="30" t="s">
        <v>183</v>
      </c>
      <c r="F317" s="29" t="s">
        <v>50</v>
      </c>
      <c r="G317" s="29" t="s">
        <v>52</v>
      </c>
      <c r="H317" s="230">
        <f>H318+H319</f>
        <v>75.510210000000001</v>
      </c>
      <c r="I317" s="190">
        <f>I318</f>
        <v>0</v>
      </c>
      <c r="J317" s="190">
        <f>J318</f>
        <v>0</v>
      </c>
    </row>
    <row r="318" spans="1:10" ht="25.5" customHeight="1">
      <c r="A318" s="47" t="s">
        <v>57</v>
      </c>
      <c r="B318" s="48" t="s">
        <v>15</v>
      </c>
      <c r="C318" s="83" t="s">
        <v>125</v>
      </c>
      <c r="D318" s="83" t="s">
        <v>103</v>
      </c>
      <c r="E318" s="30" t="s">
        <v>183</v>
      </c>
      <c r="F318" s="83" t="s">
        <v>50</v>
      </c>
      <c r="G318" s="83" t="s">
        <v>58</v>
      </c>
      <c r="H318" s="231">
        <v>75.510210000000001</v>
      </c>
      <c r="I318" s="84">
        <v>0</v>
      </c>
      <c r="J318" s="84">
        <v>0</v>
      </c>
    </row>
    <row r="319" spans="1:10" ht="0.75" customHeight="1">
      <c r="A319" s="149" t="s">
        <v>147</v>
      </c>
      <c r="B319" s="86" t="s">
        <v>15</v>
      </c>
      <c r="C319" s="88" t="s">
        <v>125</v>
      </c>
      <c r="D319" s="88" t="s">
        <v>103</v>
      </c>
      <c r="E319" s="88" t="s">
        <v>183</v>
      </c>
      <c r="F319" s="88" t="s">
        <v>50</v>
      </c>
      <c r="G319" s="88" t="s">
        <v>60</v>
      </c>
      <c r="H319" s="89">
        <v>0</v>
      </c>
      <c r="I319" s="89">
        <f t="shared" ref="I319:J319" si="64">H319</f>
        <v>0</v>
      </c>
      <c r="J319" s="89">
        <f t="shared" si="64"/>
        <v>0</v>
      </c>
    </row>
    <row r="320" spans="1:10" ht="15.75" customHeight="1">
      <c r="A320" s="109"/>
      <c r="B320" s="28"/>
      <c r="C320" s="29"/>
      <c r="D320" s="29"/>
      <c r="E320" s="29"/>
      <c r="F320" s="29"/>
      <c r="G320" s="29"/>
      <c r="H320" s="31"/>
      <c r="I320" s="31"/>
      <c r="J320" s="31"/>
    </row>
    <row r="321" spans="1:10" ht="28.5" customHeight="1">
      <c r="A321" s="174" t="s">
        <v>19</v>
      </c>
      <c r="B321" s="24" t="s">
        <v>15</v>
      </c>
      <c r="C321" s="26" t="s">
        <v>125</v>
      </c>
      <c r="D321" s="26" t="s">
        <v>103</v>
      </c>
      <c r="E321" s="80" t="s">
        <v>226</v>
      </c>
      <c r="F321" s="29"/>
      <c r="G321" s="29"/>
      <c r="H321" s="229">
        <f>H322+H337+H352</f>
        <v>2736.0017900000003</v>
      </c>
      <c r="I321" s="105">
        <f>I322+I337+I352</f>
        <v>3076</v>
      </c>
      <c r="J321" s="105">
        <f>J322+J337+J352</f>
        <v>3076</v>
      </c>
    </row>
    <row r="322" spans="1:10" ht="27.75" customHeight="1">
      <c r="A322" s="120" t="s">
        <v>148</v>
      </c>
      <c r="B322" s="116" t="s">
        <v>15</v>
      </c>
      <c r="C322" s="117" t="s">
        <v>125</v>
      </c>
      <c r="D322" s="117" t="s">
        <v>103</v>
      </c>
      <c r="E322" s="117" t="s">
        <v>112</v>
      </c>
      <c r="F322" s="117"/>
      <c r="G322" s="117"/>
      <c r="H322" s="105">
        <f>H323</f>
        <v>588.6</v>
      </c>
      <c r="I322" s="105">
        <f t="shared" ref="I322:J326" si="65">H322</f>
        <v>588.6</v>
      </c>
      <c r="J322" s="105">
        <f t="shared" si="65"/>
        <v>588.6</v>
      </c>
    </row>
    <row r="323" spans="1:10" ht="32.25" customHeight="1">
      <c r="A323" s="145" t="s">
        <v>46</v>
      </c>
      <c r="B323" s="86" t="s">
        <v>15</v>
      </c>
      <c r="C323" s="88" t="s">
        <v>125</v>
      </c>
      <c r="D323" s="87" t="s">
        <v>103</v>
      </c>
      <c r="E323" s="88" t="s">
        <v>112</v>
      </c>
      <c r="F323" s="87" t="s">
        <v>30</v>
      </c>
      <c r="G323" s="87"/>
      <c r="H323" s="199">
        <f>H324</f>
        <v>588.6</v>
      </c>
      <c r="I323" s="199">
        <f t="shared" si="65"/>
        <v>588.6</v>
      </c>
      <c r="J323" s="199">
        <f t="shared" si="65"/>
        <v>588.6</v>
      </c>
    </row>
    <row r="324" spans="1:10" ht="39.75" customHeight="1">
      <c r="A324" s="150" t="s">
        <v>47</v>
      </c>
      <c r="B324" s="86" t="s">
        <v>15</v>
      </c>
      <c r="C324" s="87" t="s">
        <v>125</v>
      </c>
      <c r="D324" s="87" t="s">
        <v>103</v>
      </c>
      <c r="E324" s="88" t="s">
        <v>112</v>
      </c>
      <c r="F324" s="87" t="s">
        <v>48</v>
      </c>
      <c r="G324" s="87"/>
      <c r="H324" s="199">
        <f>H325+H332</f>
        <v>588.6</v>
      </c>
      <c r="I324" s="199">
        <f>H324</f>
        <v>588.6</v>
      </c>
      <c r="J324" s="199">
        <f t="shared" si="65"/>
        <v>588.6</v>
      </c>
    </row>
    <row r="325" spans="1:10" ht="26.25" customHeight="1">
      <c r="A325" s="121" t="s">
        <v>49</v>
      </c>
      <c r="B325" s="86" t="s">
        <v>15</v>
      </c>
      <c r="C325" s="87" t="s">
        <v>125</v>
      </c>
      <c r="D325" s="87" t="s">
        <v>103</v>
      </c>
      <c r="E325" s="88" t="s">
        <v>112</v>
      </c>
      <c r="F325" s="87" t="s">
        <v>50</v>
      </c>
      <c r="G325" s="87"/>
      <c r="H325" s="199">
        <f>H326+H329</f>
        <v>324.3</v>
      </c>
      <c r="I325" s="199">
        <f t="shared" si="65"/>
        <v>324.3</v>
      </c>
      <c r="J325" s="199">
        <f t="shared" si="65"/>
        <v>324.3</v>
      </c>
    </row>
    <row r="326" spans="1:10" ht="24" customHeight="1">
      <c r="A326" s="85" t="s">
        <v>29</v>
      </c>
      <c r="B326" s="86" t="s">
        <v>15</v>
      </c>
      <c r="C326" s="87" t="s">
        <v>125</v>
      </c>
      <c r="D326" s="87" t="s">
        <v>103</v>
      </c>
      <c r="E326" s="88" t="s">
        <v>112</v>
      </c>
      <c r="F326" s="87" t="s">
        <v>50</v>
      </c>
      <c r="G326" s="87" t="s">
        <v>30</v>
      </c>
      <c r="H326" s="199">
        <f>H327</f>
        <v>204.3</v>
      </c>
      <c r="I326" s="199">
        <f>H326</f>
        <v>204.3</v>
      </c>
      <c r="J326" s="199">
        <f t="shared" si="65"/>
        <v>204.3</v>
      </c>
    </row>
    <row r="327" spans="1:10" ht="24" customHeight="1">
      <c r="A327" s="85" t="s">
        <v>51</v>
      </c>
      <c r="B327" s="86" t="s">
        <v>15</v>
      </c>
      <c r="C327" s="87" t="s">
        <v>125</v>
      </c>
      <c r="D327" s="87" t="s">
        <v>103</v>
      </c>
      <c r="E327" s="88" t="s">
        <v>112</v>
      </c>
      <c r="F327" s="87" t="s">
        <v>50</v>
      </c>
      <c r="G327" s="87" t="s">
        <v>52</v>
      </c>
      <c r="H327" s="199">
        <f>H328</f>
        <v>204.3</v>
      </c>
      <c r="I327" s="199">
        <f>I328</f>
        <v>204.3</v>
      </c>
      <c r="J327" s="199">
        <f>J328</f>
        <v>204.3</v>
      </c>
    </row>
    <row r="328" spans="1:10" ht="28.5" customHeight="1">
      <c r="A328" s="85" t="s">
        <v>57</v>
      </c>
      <c r="B328" s="86" t="s">
        <v>15</v>
      </c>
      <c r="C328" s="87" t="s">
        <v>125</v>
      </c>
      <c r="D328" s="87" t="s">
        <v>103</v>
      </c>
      <c r="E328" s="88" t="s">
        <v>112</v>
      </c>
      <c r="F328" s="87" t="s">
        <v>50</v>
      </c>
      <c r="G328" s="87" t="s">
        <v>58</v>
      </c>
      <c r="H328" s="199">
        <v>204.3</v>
      </c>
      <c r="I328" s="199">
        <f>H328</f>
        <v>204.3</v>
      </c>
      <c r="J328" s="199">
        <f>I328</f>
        <v>204.3</v>
      </c>
    </row>
    <row r="329" spans="1:10" ht="22.5" customHeight="1">
      <c r="A329" s="85" t="s">
        <v>63</v>
      </c>
      <c r="B329" s="86" t="s">
        <v>15</v>
      </c>
      <c r="C329" s="88" t="s">
        <v>125</v>
      </c>
      <c r="D329" s="87" t="s">
        <v>103</v>
      </c>
      <c r="E329" s="88" t="s">
        <v>112</v>
      </c>
      <c r="F329" s="87" t="s">
        <v>50</v>
      </c>
      <c r="G329" s="87" t="s">
        <v>64</v>
      </c>
      <c r="H329" s="199">
        <f t="shared" ref="H329:J330" si="66">H330</f>
        <v>120</v>
      </c>
      <c r="I329" s="199">
        <f t="shared" si="66"/>
        <v>120</v>
      </c>
      <c r="J329" s="199">
        <f t="shared" si="66"/>
        <v>120</v>
      </c>
    </row>
    <row r="330" spans="1:10" ht="15.75" customHeight="1">
      <c r="A330" s="85" t="s">
        <v>57</v>
      </c>
      <c r="B330" s="86" t="s">
        <v>15</v>
      </c>
      <c r="C330" s="87" t="s">
        <v>125</v>
      </c>
      <c r="D330" s="87" t="s">
        <v>103</v>
      </c>
      <c r="E330" s="88" t="s">
        <v>112</v>
      </c>
      <c r="F330" s="87" t="s">
        <v>50</v>
      </c>
      <c r="G330" s="87" t="s">
        <v>68</v>
      </c>
      <c r="H330" s="199">
        <f t="shared" si="66"/>
        <v>120</v>
      </c>
      <c r="I330" s="199">
        <f t="shared" si="66"/>
        <v>120</v>
      </c>
      <c r="J330" s="199">
        <f t="shared" si="66"/>
        <v>120</v>
      </c>
    </row>
    <row r="331" spans="1:10" ht="24.75" customHeight="1">
      <c r="A331" s="85" t="s">
        <v>71</v>
      </c>
      <c r="B331" s="86" t="s">
        <v>15</v>
      </c>
      <c r="C331" s="87" t="s">
        <v>125</v>
      </c>
      <c r="D331" s="88" t="s">
        <v>103</v>
      </c>
      <c r="E331" s="88" t="s">
        <v>112</v>
      </c>
      <c r="F331" s="88" t="s">
        <v>50</v>
      </c>
      <c r="G331" s="87" t="s">
        <v>72</v>
      </c>
      <c r="H331" s="199">
        <v>120</v>
      </c>
      <c r="I331" s="199">
        <f>H331</f>
        <v>120</v>
      </c>
      <c r="J331" s="199">
        <f>I331</f>
        <v>120</v>
      </c>
    </row>
    <row r="332" spans="1:10" ht="24.75" customHeight="1">
      <c r="A332" s="85" t="s">
        <v>204</v>
      </c>
      <c r="B332" s="86" t="s">
        <v>15</v>
      </c>
      <c r="C332" s="87" t="s">
        <v>125</v>
      </c>
      <c r="D332" s="87" t="s">
        <v>103</v>
      </c>
      <c r="E332" s="88" t="s">
        <v>112</v>
      </c>
      <c r="F332" s="87" t="s">
        <v>205</v>
      </c>
      <c r="G332" s="87"/>
      <c r="H332" s="208">
        <f t="shared" ref="H332:H334" si="67">H333</f>
        <v>264.3</v>
      </c>
      <c r="I332" s="208">
        <f t="shared" ref="I332:I334" si="68">I333</f>
        <v>264.3</v>
      </c>
      <c r="J332" s="208">
        <f t="shared" ref="J332:J334" si="69">J333</f>
        <v>264.3</v>
      </c>
    </row>
    <row r="333" spans="1:10" ht="24.75" customHeight="1">
      <c r="A333" s="85" t="s">
        <v>29</v>
      </c>
      <c r="B333" s="86" t="s">
        <v>15</v>
      </c>
      <c r="C333" s="87" t="s">
        <v>125</v>
      </c>
      <c r="D333" s="87" t="s">
        <v>103</v>
      </c>
      <c r="E333" s="88" t="s">
        <v>112</v>
      </c>
      <c r="F333" s="87" t="s">
        <v>205</v>
      </c>
      <c r="G333" s="87" t="s">
        <v>30</v>
      </c>
      <c r="H333" s="208">
        <f t="shared" si="67"/>
        <v>264.3</v>
      </c>
      <c r="I333" s="208">
        <f t="shared" si="68"/>
        <v>264.3</v>
      </c>
      <c r="J333" s="208">
        <f t="shared" si="69"/>
        <v>264.3</v>
      </c>
    </row>
    <row r="334" spans="1:10" ht="24.75" customHeight="1">
      <c r="A334" s="85" t="s">
        <v>51</v>
      </c>
      <c r="B334" s="86" t="s">
        <v>15</v>
      </c>
      <c r="C334" s="87" t="s">
        <v>125</v>
      </c>
      <c r="D334" s="87" t="s">
        <v>103</v>
      </c>
      <c r="E334" s="88" t="s">
        <v>112</v>
      </c>
      <c r="F334" s="87" t="s">
        <v>205</v>
      </c>
      <c r="G334" s="87" t="s">
        <v>52</v>
      </c>
      <c r="H334" s="208">
        <f t="shared" si="67"/>
        <v>264.3</v>
      </c>
      <c r="I334" s="208">
        <f t="shared" si="68"/>
        <v>264.3</v>
      </c>
      <c r="J334" s="208">
        <f t="shared" si="69"/>
        <v>264.3</v>
      </c>
    </row>
    <row r="335" spans="1:10" ht="24.75" customHeight="1">
      <c r="A335" s="85" t="s">
        <v>55</v>
      </c>
      <c r="B335" s="86" t="s">
        <v>15</v>
      </c>
      <c r="C335" s="87" t="s">
        <v>125</v>
      </c>
      <c r="D335" s="87" t="s">
        <v>103</v>
      </c>
      <c r="E335" s="88" t="s">
        <v>112</v>
      </c>
      <c r="F335" s="87" t="s">
        <v>205</v>
      </c>
      <c r="G335" s="87" t="s">
        <v>56</v>
      </c>
      <c r="H335" s="208">
        <v>264.3</v>
      </c>
      <c r="I335" s="208">
        <f>H335</f>
        <v>264.3</v>
      </c>
      <c r="J335" s="208">
        <f>I335</f>
        <v>264.3</v>
      </c>
    </row>
    <row r="336" spans="1:10" ht="16.5" customHeight="1">
      <c r="A336" s="44"/>
      <c r="B336" s="28"/>
      <c r="C336" s="32"/>
      <c r="D336" s="32"/>
      <c r="E336" s="29"/>
      <c r="F336" s="32"/>
      <c r="G336" s="32"/>
      <c r="H336" s="51"/>
      <c r="I336" s="51"/>
      <c r="J336" s="51"/>
    </row>
    <row r="337" spans="1:10" ht="17.25" customHeight="1">
      <c r="A337" s="148" t="s">
        <v>149</v>
      </c>
      <c r="B337" s="116" t="s">
        <v>15</v>
      </c>
      <c r="C337" s="125" t="s">
        <v>125</v>
      </c>
      <c r="D337" s="125" t="s">
        <v>103</v>
      </c>
      <c r="E337" s="117" t="s">
        <v>225</v>
      </c>
      <c r="F337" s="125"/>
      <c r="G337" s="125"/>
      <c r="H337" s="241">
        <f>H338+H345</f>
        <v>480.00179000000003</v>
      </c>
      <c r="I337" s="206">
        <f>I338+I345</f>
        <v>480</v>
      </c>
      <c r="J337" s="206">
        <f>J338+J345</f>
        <v>480</v>
      </c>
    </row>
    <row r="338" spans="1:10" ht="34.5" customHeight="1">
      <c r="A338" s="145" t="s">
        <v>46</v>
      </c>
      <c r="B338" s="86" t="s">
        <v>15</v>
      </c>
      <c r="C338" s="88" t="s">
        <v>125</v>
      </c>
      <c r="D338" s="87" t="s">
        <v>103</v>
      </c>
      <c r="E338" s="88" t="s">
        <v>225</v>
      </c>
      <c r="F338" s="88" t="s">
        <v>30</v>
      </c>
      <c r="G338" s="125"/>
      <c r="H338" s="240">
        <f t="shared" ref="H338:J341" si="70">H339</f>
        <v>459.00179000000003</v>
      </c>
      <c r="I338" s="208">
        <f t="shared" si="70"/>
        <v>459</v>
      </c>
      <c r="J338" s="208">
        <f t="shared" si="70"/>
        <v>459</v>
      </c>
    </row>
    <row r="339" spans="1:10" ht="31.5" customHeight="1">
      <c r="A339" s="150" t="s">
        <v>47</v>
      </c>
      <c r="B339" s="86" t="s">
        <v>15</v>
      </c>
      <c r="C339" s="88" t="s">
        <v>125</v>
      </c>
      <c r="D339" s="87" t="s">
        <v>103</v>
      </c>
      <c r="E339" s="88" t="s">
        <v>225</v>
      </c>
      <c r="F339" s="88" t="s">
        <v>48</v>
      </c>
      <c r="G339" s="125"/>
      <c r="H339" s="240">
        <f t="shared" si="70"/>
        <v>459.00179000000003</v>
      </c>
      <c r="I339" s="208">
        <f t="shared" si="70"/>
        <v>459</v>
      </c>
      <c r="J339" s="208">
        <f t="shared" si="70"/>
        <v>459</v>
      </c>
    </row>
    <row r="340" spans="1:10" ht="16.5" customHeight="1">
      <c r="A340" s="121" t="s">
        <v>49</v>
      </c>
      <c r="B340" s="86" t="s">
        <v>15</v>
      </c>
      <c r="C340" s="88" t="s">
        <v>125</v>
      </c>
      <c r="D340" s="87" t="s">
        <v>103</v>
      </c>
      <c r="E340" s="88" t="s">
        <v>225</v>
      </c>
      <c r="F340" s="88" t="s">
        <v>50</v>
      </c>
      <c r="G340" s="125"/>
      <c r="H340" s="240">
        <f t="shared" si="70"/>
        <v>459.00179000000003</v>
      </c>
      <c r="I340" s="208">
        <f t="shared" si="70"/>
        <v>459</v>
      </c>
      <c r="J340" s="208">
        <f t="shared" si="70"/>
        <v>459</v>
      </c>
    </row>
    <row r="341" spans="1:10" ht="16.5" customHeight="1">
      <c r="A341" s="85" t="s">
        <v>29</v>
      </c>
      <c r="B341" s="86" t="s">
        <v>15</v>
      </c>
      <c r="C341" s="88" t="s">
        <v>125</v>
      </c>
      <c r="D341" s="87" t="s">
        <v>103</v>
      </c>
      <c r="E341" s="88" t="s">
        <v>225</v>
      </c>
      <c r="F341" s="88" t="s">
        <v>50</v>
      </c>
      <c r="G341" s="88" t="s">
        <v>30</v>
      </c>
      <c r="H341" s="240">
        <f t="shared" si="70"/>
        <v>459.00179000000003</v>
      </c>
      <c r="I341" s="208">
        <f t="shared" si="70"/>
        <v>459</v>
      </c>
      <c r="J341" s="208">
        <f t="shared" si="70"/>
        <v>459</v>
      </c>
    </row>
    <row r="342" spans="1:10" ht="16.5" customHeight="1">
      <c r="A342" s="85" t="s">
        <v>51</v>
      </c>
      <c r="B342" s="86" t="s">
        <v>15</v>
      </c>
      <c r="C342" s="88" t="s">
        <v>125</v>
      </c>
      <c r="D342" s="87" t="s">
        <v>103</v>
      </c>
      <c r="E342" s="88" t="s">
        <v>225</v>
      </c>
      <c r="F342" s="88" t="s">
        <v>50</v>
      </c>
      <c r="G342" s="88" t="s">
        <v>52</v>
      </c>
      <c r="H342" s="240">
        <f>H343+H344</f>
        <v>459.00179000000003</v>
      </c>
      <c r="I342" s="208">
        <f>I343+I344</f>
        <v>459</v>
      </c>
      <c r="J342" s="208">
        <f>J343+J344</f>
        <v>459</v>
      </c>
    </row>
    <row r="343" spans="1:10" ht="23.25" customHeight="1">
      <c r="A343" s="85" t="s">
        <v>57</v>
      </c>
      <c r="B343" s="86" t="s">
        <v>15</v>
      </c>
      <c r="C343" s="88" t="s">
        <v>125</v>
      </c>
      <c r="D343" s="87" t="s">
        <v>103</v>
      </c>
      <c r="E343" s="88" t="s">
        <v>225</v>
      </c>
      <c r="F343" s="88" t="s">
        <v>50</v>
      </c>
      <c r="G343" s="88" t="s">
        <v>58</v>
      </c>
      <c r="H343" s="208">
        <v>450</v>
      </c>
      <c r="I343" s="208">
        <f t="shared" ref="I343:J343" si="71">H343</f>
        <v>450</v>
      </c>
      <c r="J343" s="208">
        <f t="shared" si="71"/>
        <v>450</v>
      </c>
    </row>
    <row r="344" spans="1:10" ht="23.25" customHeight="1">
      <c r="A344" s="85" t="s">
        <v>147</v>
      </c>
      <c r="B344" s="86" t="s">
        <v>15</v>
      </c>
      <c r="C344" s="88" t="s">
        <v>125</v>
      </c>
      <c r="D344" s="87" t="s">
        <v>103</v>
      </c>
      <c r="E344" s="88" t="s">
        <v>225</v>
      </c>
      <c r="F344" s="88" t="s">
        <v>50</v>
      </c>
      <c r="G344" s="88" t="s">
        <v>60</v>
      </c>
      <c r="H344" s="240">
        <f>9.0018-0.00001</f>
        <v>9.0017899999999997</v>
      </c>
      <c r="I344" s="208">
        <v>9</v>
      </c>
      <c r="J344" s="208">
        <v>9</v>
      </c>
    </row>
    <row r="345" spans="1:10" ht="15.75" customHeight="1">
      <c r="A345" s="85" t="s">
        <v>73</v>
      </c>
      <c r="B345" s="86" t="s">
        <v>15</v>
      </c>
      <c r="C345" s="88" t="s">
        <v>125</v>
      </c>
      <c r="D345" s="87" t="s">
        <v>103</v>
      </c>
      <c r="E345" s="88" t="s">
        <v>225</v>
      </c>
      <c r="F345" s="87" t="s">
        <v>74</v>
      </c>
      <c r="G345" s="87"/>
      <c r="H345" s="208">
        <f t="shared" ref="H345:J347" si="72">H346</f>
        <v>21</v>
      </c>
      <c r="I345" s="208">
        <f t="shared" si="72"/>
        <v>21</v>
      </c>
      <c r="J345" s="208">
        <f t="shared" si="72"/>
        <v>21</v>
      </c>
    </row>
    <row r="346" spans="1:10" ht="25.5" customHeight="1">
      <c r="A346" s="85" t="s">
        <v>75</v>
      </c>
      <c r="B346" s="86" t="s">
        <v>15</v>
      </c>
      <c r="C346" s="87" t="s">
        <v>125</v>
      </c>
      <c r="D346" s="87" t="s">
        <v>103</v>
      </c>
      <c r="E346" s="88" t="s">
        <v>225</v>
      </c>
      <c r="F346" s="87" t="s">
        <v>76</v>
      </c>
      <c r="G346" s="87"/>
      <c r="H346" s="208">
        <f t="shared" si="72"/>
        <v>21</v>
      </c>
      <c r="I346" s="208">
        <f t="shared" si="72"/>
        <v>21</v>
      </c>
      <c r="J346" s="208">
        <f t="shared" si="72"/>
        <v>21</v>
      </c>
    </row>
    <row r="347" spans="1:10" ht="21.75" customHeight="1">
      <c r="A347" s="85" t="s">
        <v>83</v>
      </c>
      <c r="B347" s="86" t="s">
        <v>15</v>
      </c>
      <c r="C347" s="87" t="s">
        <v>125</v>
      </c>
      <c r="D347" s="87" t="s">
        <v>103</v>
      </c>
      <c r="E347" s="88" t="s">
        <v>225</v>
      </c>
      <c r="F347" s="87" t="s">
        <v>84</v>
      </c>
      <c r="G347" s="87"/>
      <c r="H347" s="208">
        <f t="shared" si="72"/>
        <v>21</v>
      </c>
      <c r="I347" s="208">
        <f t="shared" si="72"/>
        <v>21</v>
      </c>
      <c r="J347" s="208">
        <f t="shared" si="72"/>
        <v>21</v>
      </c>
    </row>
    <row r="348" spans="1:10" ht="23.25" customHeight="1">
      <c r="A348" s="85" t="s">
        <v>29</v>
      </c>
      <c r="B348" s="86" t="s">
        <v>15</v>
      </c>
      <c r="C348" s="87" t="s">
        <v>125</v>
      </c>
      <c r="D348" s="87" t="s">
        <v>103</v>
      </c>
      <c r="E348" s="88" t="s">
        <v>225</v>
      </c>
      <c r="F348" s="87" t="s">
        <v>84</v>
      </c>
      <c r="G348" s="87" t="s">
        <v>30</v>
      </c>
      <c r="H348" s="208">
        <f t="shared" ref="H348:J349" si="73">H349</f>
        <v>21</v>
      </c>
      <c r="I348" s="208">
        <f t="shared" si="73"/>
        <v>21</v>
      </c>
      <c r="J348" s="208">
        <f t="shared" si="73"/>
        <v>21</v>
      </c>
    </row>
    <row r="349" spans="1:10" ht="23.25" customHeight="1">
      <c r="A349" s="85" t="s">
        <v>79</v>
      </c>
      <c r="B349" s="86" t="s">
        <v>15</v>
      </c>
      <c r="C349" s="87" t="s">
        <v>125</v>
      </c>
      <c r="D349" s="87" t="s">
        <v>103</v>
      </c>
      <c r="E349" s="88" t="s">
        <v>225</v>
      </c>
      <c r="F349" s="87" t="s">
        <v>84</v>
      </c>
      <c r="G349" s="87" t="s">
        <v>80</v>
      </c>
      <c r="H349" s="208">
        <f t="shared" si="73"/>
        <v>21</v>
      </c>
      <c r="I349" s="208">
        <f t="shared" si="73"/>
        <v>21</v>
      </c>
      <c r="J349" s="208">
        <f t="shared" si="73"/>
        <v>21</v>
      </c>
    </row>
    <row r="350" spans="1:10" ht="23.25" customHeight="1">
      <c r="A350" s="123" t="s">
        <v>81</v>
      </c>
      <c r="B350" s="111" t="s">
        <v>15</v>
      </c>
      <c r="C350" s="112" t="s">
        <v>125</v>
      </c>
      <c r="D350" s="112" t="s">
        <v>103</v>
      </c>
      <c r="E350" s="122" t="s">
        <v>225</v>
      </c>
      <c r="F350" s="112" t="s">
        <v>84</v>
      </c>
      <c r="G350" s="112" t="s">
        <v>82</v>
      </c>
      <c r="H350" s="196">
        <v>21</v>
      </c>
      <c r="I350" s="196">
        <f>H350</f>
        <v>21</v>
      </c>
      <c r="J350" s="196">
        <f>I350</f>
        <v>21</v>
      </c>
    </row>
    <row r="351" spans="1:10" ht="11.25" customHeight="1">
      <c r="A351" s="44"/>
      <c r="B351" s="28"/>
      <c r="C351" s="32"/>
      <c r="D351" s="32"/>
      <c r="E351" s="29"/>
      <c r="F351" s="32"/>
      <c r="G351" s="32"/>
      <c r="H351" s="51"/>
      <c r="I351" s="51"/>
      <c r="J351" s="51"/>
    </row>
    <row r="352" spans="1:10" ht="30" customHeight="1">
      <c r="A352" s="120" t="s">
        <v>150</v>
      </c>
      <c r="B352" s="116" t="s">
        <v>15</v>
      </c>
      <c r="C352" s="117" t="s">
        <v>125</v>
      </c>
      <c r="D352" s="117" t="s">
        <v>103</v>
      </c>
      <c r="E352" s="117" t="s">
        <v>151</v>
      </c>
      <c r="F352" s="117"/>
      <c r="G352" s="117"/>
      <c r="H352" s="105">
        <f>H353+H370</f>
        <v>1667.3999999999999</v>
      </c>
      <c r="I352" s="105">
        <f>I353+I370</f>
        <v>2007.3999999999999</v>
      </c>
      <c r="J352" s="105">
        <f>J353+J370</f>
        <v>2007.3999999999999</v>
      </c>
    </row>
    <row r="353" spans="1:10" ht="33.75" customHeight="1">
      <c r="A353" s="145" t="s">
        <v>46</v>
      </c>
      <c r="B353" s="86" t="s">
        <v>15</v>
      </c>
      <c r="C353" s="88" t="s">
        <v>125</v>
      </c>
      <c r="D353" s="87" t="s">
        <v>103</v>
      </c>
      <c r="E353" s="88" t="s">
        <v>151</v>
      </c>
      <c r="F353" s="87" t="s">
        <v>30</v>
      </c>
      <c r="G353" s="87"/>
      <c r="H353" s="208">
        <f>H354</f>
        <v>1602.8</v>
      </c>
      <c r="I353" s="208">
        <f>I354</f>
        <v>1942.8</v>
      </c>
      <c r="J353" s="208">
        <f>J354</f>
        <v>1942.8</v>
      </c>
    </row>
    <row r="354" spans="1:10" ht="30.75" customHeight="1">
      <c r="A354" s="150" t="s">
        <v>47</v>
      </c>
      <c r="B354" s="86" t="s">
        <v>15</v>
      </c>
      <c r="C354" s="87" t="s">
        <v>125</v>
      </c>
      <c r="D354" s="87" t="s">
        <v>103</v>
      </c>
      <c r="E354" s="88" t="s">
        <v>151</v>
      </c>
      <c r="F354" s="87" t="s">
        <v>48</v>
      </c>
      <c r="G354" s="87"/>
      <c r="H354" s="208">
        <f>H355+H366</f>
        <v>1602.8</v>
      </c>
      <c r="I354" s="208">
        <f>I355+I366</f>
        <v>1942.8</v>
      </c>
      <c r="J354" s="208">
        <f>J355+J366</f>
        <v>1942.8</v>
      </c>
    </row>
    <row r="355" spans="1:10" ht="19.5" customHeight="1">
      <c r="A355" s="121" t="s">
        <v>49</v>
      </c>
      <c r="B355" s="86" t="s">
        <v>15</v>
      </c>
      <c r="C355" s="87" t="s">
        <v>125</v>
      </c>
      <c r="D355" s="87" t="s">
        <v>103</v>
      </c>
      <c r="E355" s="88" t="s">
        <v>151</v>
      </c>
      <c r="F355" s="87" t="s">
        <v>50</v>
      </c>
      <c r="G355" s="87"/>
      <c r="H355" s="208">
        <f>H356+H361</f>
        <v>1587.8</v>
      </c>
      <c r="I355" s="208">
        <f>I356+I361</f>
        <v>1927.8</v>
      </c>
      <c r="J355" s="208">
        <f>J356+J361</f>
        <v>1927.8</v>
      </c>
    </row>
    <row r="356" spans="1:10" ht="19.5" customHeight="1">
      <c r="A356" s="85" t="s">
        <v>29</v>
      </c>
      <c r="B356" s="86" t="s">
        <v>15</v>
      </c>
      <c r="C356" s="87" t="s">
        <v>125</v>
      </c>
      <c r="D356" s="87" t="s">
        <v>103</v>
      </c>
      <c r="E356" s="88" t="s">
        <v>151</v>
      </c>
      <c r="F356" s="87" t="s">
        <v>50</v>
      </c>
      <c r="G356" s="87" t="s">
        <v>30</v>
      </c>
      <c r="H356" s="208">
        <f>H357</f>
        <v>1491.5</v>
      </c>
      <c r="I356" s="208">
        <f>I357</f>
        <v>1811.5</v>
      </c>
      <c r="J356" s="208">
        <f>J359+J360</f>
        <v>1811.5</v>
      </c>
    </row>
    <row r="357" spans="1:10" ht="18" customHeight="1">
      <c r="A357" s="85" t="s">
        <v>51</v>
      </c>
      <c r="B357" s="86" t="s">
        <v>15</v>
      </c>
      <c r="C357" s="87" t="s">
        <v>125</v>
      </c>
      <c r="D357" s="87" t="s">
        <v>103</v>
      </c>
      <c r="E357" s="88" t="s">
        <v>151</v>
      </c>
      <c r="F357" s="87" t="s">
        <v>50</v>
      </c>
      <c r="G357" s="87" t="s">
        <v>52</v>
      </c>
      <c r="H357" s="208">
        <f>H359+H360</f>
        <v>1491.5</v>
      </c>
      <c r="I357" s="208">
        <f>I359+I360</f>
        <v>1811.5</v>
      </c>
      <c r="J357" s="208">
        <f>J359+J360</f>
        <v>1811.5</v>
      </c>
    </row>
    <row r="358" spans="1:10" ht="19.5" hidden="1" customHeight="1">
      <c r="A358" s="85" t="s">
        <v>200</v>
      </c>
      <c r="B358" s="86" t="s">
        <v>15</v>
      </c>
      <c r="C358" s="87" t="s">
        <v>125</v>
      </c>
      <c r="D358" s="87" t="s">
        <v>103</v>
      </c>
      <c r="E358" s="88" t="s">
        <v>151</v>
      </c>
      <c r="F358" s="87" t="s">
        <v>50</v>
      </c>
      <c r="G358" s="87" t="s">
        <v>199</v>
      </c>
      <c r="H358" s="208">
        <v>0</v>
      </c>
      <c r="I358" s="208">
        <f>H358</f>
        <v>0</v>
      </c>
      <c r="J358" s="208">
        <f t="shared" ref="J358" si="74">I358</f>
        <v>0</v>
      </c>
    </row>
    <row r="359" spans="1:10" s="20" customFormat="1" ht="18.75" customHeight="1">
      <c r="A359" s="123" t="s">
        <v>57</v>
      </c>
      <c r="B359" s="111" t="s">
        <v>15</v>
      </c>
      <c r="C359" s="112" t="s">
        <v>125</v>
      </c>
      <c r="D359" s="112" t="s">
        <v>103</v>
      </c>
      <c r="E359" s="122" t="s">
        <v>151</v>
      </c>
      <c r="F359" s="112" t="s">
        <v>50</v>
      </c>
      <c r="G359" s="112" t="s">
        <v>58</v>
      </c>
      <c r="H359" s="196">
        <v>1464.2</v>
      </c>
      <c r="I359" s="196">
        <f>H359+320</f>
        <v>1784.2</v>
      </c>
      <c r="J359" s="196">
        <f>I359</f>
        <v>1784.2</v>
      </c>
    </row>
    <row r="360" spans="1:10" ht="15" customHeight="1">
      <c r="A360" s="85" t="s">
        <v>59</v>
      </c>
      <c r="B360" s="86" t="s">
        <v>15</v>
      </c>
      <c r="C360" s="87" t="s">
        <v>125</v>
      </c>
      <c r="D360" s="87" t="s">
        <v>103</v>
      </c>
      <c r="E360" s="88" t="s">
        <v>151</v>
      </c>
      <c r="F360" s="87" t="s">
        <v>50</v>
      </c>
      <c r="G360" s="87" t="s">
        <v>60</v>
      </c>
      <c r="H360" s="208">
        <v>27.3</v>
      </c>
      <c r="I360" s="208">
        <f>H360</f>
        <v>27.3</v>
      </c>
      <c r="J360" s="208">
        <f>I360</f>
        <v>27.3</v>
      </c>
    </row>
    <row r="361" spans="1:10" ht="15" customHeight="1">
      <c r="A361" s="85" t="s">
        <v>63</v>
      </c>
      <c r="B361" s="86" t="s">
        <v>15</v>
      </c>
      <c r="C361" s="87" t="s">
        <v>125</v>
      </c>
      <c r="D361" s="87" t="s">
        <v>103</v>
      </c>
      <c r="E361" s="88" t="s">
        <v>151</v>
      </c>
      <c r="F361" s="87" t="s">
        <v>50</v>
      </c>
      <c r="G361" s="87" t="s">
        <v>64</v>
      </c>
      <c r="H361" s="208">
        <f>H363+H362</f>
        <v>96.3</v>
      </c>
      <c r="I361" s="208">
        <f>I363+I362</f>
        <v>116.3</v>
      </c>
      <c r="J361" s="208">
        <f>J363+J362</f>
        <v>116.3</v>
      </c>
    </row>
    <row r="362" spans="1:10" ht="0.75" customHeight="1">
      <c r="A362" s="85" t="s">
        <v>65</v>
      </c>
      <c r="B362" s="86" t="s">
        <v>15</v>
      </c>
      <c r="C362" s="87" t="s">
        <v>125</v>
      </c>
      <c r="D362" s="87" t="s">
        <v>103</v>
      </c>
      <c r="E362" s="88" t="s">
        <v>151</v>
      </c>
      <c r="F362" s="87" t="s">
        <v>50</v>
      </c>
      <c r="G362" s="87" t="s">
        <v>66</v>
      </c>
      <c r="H362" s="208">
        <v>0</v>
      </c>
      <c r="I362" s="208">
        <f t="shared" ref="I362:J364" si="75">H362</f>
        <v>0</v>
      </c>
      <c r="J362" s="208">
        <f t="shared" si="75"/>
        <v>0</v>
      </c>
    </row>
    <row r="363" spans="1:10" ht="15" customHeight="1">
      <c r="A363" s="85" t="s">
        <v>67</v>
      </c>
      <c r="B363" s="86" t="s">
        <v>15</v>
      </c>
      <c r="C363" s="87" t="s">
        <v>125</v>
      </c>
      <c r="D363" s="87" t="s">
        <v>103</v>
      </c>
      <c r="E363" s="88" t="s">
        <v>151</v>
      </c>
      <c r="F363" s="87" t="s">
        <v>50</v>
      </c>
      <c r="G363" s="87" t="s">
        <v>68</v>
      </c>
      <c r="H363" s="208">
        <f>H364+H365</f>
        <v>96.3</v>
      </c>
      <c r="I363" s="208">
        <f>I364+I365</f>
        <v>116.3</v>
      </c>
      <c r="J363" s="208">
        <f>J364+J365</f>
        <v>116.3</v>
      </c>
    </row>
    <row r="364" spans="1:10" ht="15" hidden="1" customHeight="1">
      <c r="A364" s="85" t="s">
        <v>69</v>
      </c>
      <c r="B364" s="86" t="s">
        <v>15</v>
      </c>
      <c r="C364" s="87" t="s">
        <v>125</v>
      </c>
      <c r="D364" s="87" t="s">
        <v>103</v>
      </c>
      <c r="E364" s="88" t="s">
        <v>151</v>
      </c>
      <c r="F364" s="87" t="s">
        <v>50</v>
      </c>
      <c r="G364" s="87" t="s">
        <v>70</v>
      </c>
      <c r="H364" s="208">
        <v>0</v>
      </c>
      <c r="I364" s="208">
        <f t="shared" si="75"/>
        <v>0</v>
      </c>
      <c r="J364" s="208">
        <f t="shared" si="75"/>
        <v>0</v>
      </c>
    </row>
    <row r="365" spans="1:10" ht="16.5" customHeight="1">
      <c r="A365" s="85" t="s">
        <v>71</v>
      </c>
      <c r="B365" s="86" t="s">
        <v>15</v>
      </c>
      <c r="C365" s="87" t="s">
        <v>125</v>
      </c>
      <c r="D365" s="87" t="s">
        <v>103</v>
      </c>
      <c r="E365" s="88" t="s">
        <v>151</v>
      </c>
      <c r="F365" s="87" t="s">
        <v>50</v>
      </c>
      <c r="G365" s="87" t="s">
        <v>72</v>
      </c>
      <c r="H365" s="208">
        <v>96.3</v>
      </c>
      <c r="I365" s="208">
        <f>H365+20</f>
        <v>116.3</v>
      </c>
      <c r="J365" s="208">
        <f>I365</f>
        <v>116.3</v>
      </c>
    </row>
    <row r="366" spans="1:10" ht="16.5" customHeight="1">
      <c r="A366" s="85" t="s">
        <v>204</v>
      </c>
      <c r="B366" s="86" t="s">
        <v>15</v>
      </c>
      <c r="C366" s="87" t="s">
        <v>125</v>
      </c>
      <c r="D366" s="87" t="s">
        <v>103</v>
      </c>
      <c r="E366" s="88" t="s">
        <v>151</v>
      </c>
      <c r="F366" s="87" t="s">
        <v>205</v>
      </c>
      <c r="G366" s="87"/>
      <c r="H366" s="208">
        <f t="shared" ref="H366:J368" si="76">H367</f>
        <v>15</v>
      </c>
      <c r="I366" s="208">
        <f t="shared" si="76"/>
        <v>15</v>
      </c>
      <c r="J366" s="208">
        <f t="shared" si="76"/>
        <v>15</v>
      </c>
    </row>
    <row r="367" spans="1:10" ht="16.5" customHeight="1">
      <c r="A367" s="85" t="s">
        <v>29</v>
      </c>
      <c r="B367" s="86" t="s">
        <v>15</v>
      </c>
      <c r="C367" s="87" t="s">
        <v>125</v>
      </c>
      <c r="D367" s="87" t="s">
        <v>103</v>
      </c>
      <c r="E367" s="88" t="s">
        <v>151</v>
      </c>
      <c r="F367" s="87" t="s">
        <v>205</v>
      </c>
      <c r="G367" s="87" t="s">
        <v>30</v>
      </c>
      <c r="H367" s="208">
        <f t="shared" si="76"/>
        <v>15</v>
      </c>
      <c r="I367" s="208">
        <f t="shared" si="76"/>
        <v>15</v>
      </c>
      <c r="J367" s="208">
        <f t="shared" si="76"/>
        <v>15</v>
      </c>
    </row>
    <row r="368" spans="1:10" ht="16.5" customHeight="1">
      <c r="A368" s="85" t="s">
        <v>51</v>
      </c>
      <c r="B368" s="86" t="s">
        <v>15</v>
      </c>
      <c r="C368" s="87" t="s">
        <v>125</v>
      </c>
      <c r="D368" s="87" t="s">
        <v>103</v>
      </c>
      <c r="E368" s="88" t="s">
        <v>151</v>
      </c>
      <c r="F368" s="87" t="s">
        <v>205</v>
      </c>
      <c r="G368" s="87" t="s">
        <v>52</v>
      </c>
      <c r="H368" s="208">
        <f t="shared" si="76"/>
        <v>15</v>
      </c>
      <c r="I368" s="208">
        <f t="shared" si="76"/>
        <v>15</v>
      </c>
      <c r="J368" s="208">
        <f t="shared" si="76"/>
        <v>15</v>
      </c>
    </row>
    <row r="369" spans="1:10" ht="16.5" customHeight="1">
      <c r="A369" s="85" t="s">
        <v>55</v>
      </c>
      <c r="B369" s="86" t="s">
        <v>15</v>
      </c>
      <c r="C369" s="87" t="s">
        <v>125</v>
      </c>
      <c r="D369" s="87" t="s">
        <v>103</v>
      </c>
      <c r="E369" s="88" t="s">
        <v>151</v>
      </c>
      <c r="F369" s="87" t="s">
        <v>205</v>
      </c>
      <c r="G369" s="87" t="s">
        <v>56</v>
      </c>
      <c r="H369" s="208">
        <v>15</v>
      </c>
      <c r="I369" s="208">
        <f>H369</f>
        <v>15</v>
      </c>
      <c r="J369" s="208">
        <f>I369</f>
        <v>15</v>
      </c>
    </row>
    <row r="370" spans="1:10" ht="15.75" customHeight="1">
      <c r="A370" s="85" t="s">
        <v>73</v>
      </c>
      <c r="B370" s="86" t="s">
        <v>15</v>
      </c>
      <c r="C370" s="87" t="s">
        <v>125</v>
      </c>
      <c r="D370" s="87" t="s">
        <v>103</v>
      </c>
      <c r="E370" s="88" t="s">
        <v>151</v>
      </c>
      <c r="F370" s="87" t="s">
        <v>74</v>
      </c>
      <c r="G370" s="87" t="s">
        <v>129</v>
      </c>
      <c r="H370" s="208">
        <f>H371</f>
        <v>64.599999999999994</v>
      </c>
      <c r="I370" s="208">
        <f>I371</f>
        <v>64.599999999999994</v>
      </c>
      <c r="J370" s="208">
        <f>J371</f>
        <v>64.599999999999994</v>
      </c>
    </row>
    <row r="371" spans="1:10" ht="22.5" customHeight="1">
      <c r="A371" s="44" t="s">
        <v>75</v>
      </c>
      <c r="B371" s="28" t="s">
        <v>15</v>
      </c>
      <c r="C371" s="32" t="s">
        <v>125</v>
      </c>
      <c r="D371" s="32" t="s">
        <v>103</v>
      </c>
      <c r="E371" s="29" t="s">
        <v>151</v>
      </c>
      <c r="F371" s="32" t="s">
        <v>76</v>
      </c>
      <c r="G371" s="32" t="s">
        <v>129</v>
      </c>
      <c r="H371" s="209">
        <f>H372+H375</f>
        <v>64.599999999999994</v>
      </c>
      <c r="I371" s="209">
        <f>I372+I375</f>
        <v>64.599999999999994</v>
      </c>
      <c r="J371" s="209">
        <f>J372+J375</f>
        <v>64.599999999999994</v>
      </c>
    </row>
    <row r="372" spans="1:10" ht="24.75" customHeight="1">
      <c r="A372" s="44" t="s">
        <v>77</v>
      </c>
      <c r="B372" s="28" t="s">
        <v>15</v>
      </c>
      <c r="C372" s="32" t="s">
        <v>125</v>
      </c>
      <c r="D372" s="32" t="s">
        <v>103</v>
      </c>
      <c r="E372" s="29" t="s">
        <v>151</v>
      </c>
      <c r="F372" s="32" t="s">
        <v>78</v>
      </c>
      <c r="G372" s="32" t="s">
        <v>30</v>
      </c>
      <c r="H372" s="209">
        <f t="shared" ref="H372:J373" si="77">H373</f>
        <v>39</v>
      </c>
      <c r="I372" s="209">
        <f t="shared" si="77"/>
        <v>39</v>
      </c>
      <c r="J372" s="209">
        <f t="shared" si="77"/>
        <v>39</v>
      </c>
    </row>
    <row r="373" spans="1:10" ht="16.5" customHeight="1">
      <c r="A373" s="44" t="s">
        <v>79</v>
      </c>
      <c r="B373" s="28" t="s">
        <v>15</v>
      </c>
      <c r="C373" s="32" t="s">
        <v>125</v>
      </c>
      <c r="D373" s="32" t="s">
        <v>103</v>
      </c>
      <c r="E373" s="29" t="s">
        <v>151</v>
      </c>
      <c r="F373" s="32" t="s">
        <v>78</v>
      </c>
      <c r="G373" s="32" t="s">
        <v>80</v>
      </c>
      <c r="H373" s="209">
        <f t="shared" si="77"/>
        <v>39</v>
      </c>
      <c r="I373" s="209">
        <f t="shared" si="77"/>
        <v>39</v>
      </c>
      <c r="J373" s="209">
        <f t="shared" si="77"/>
        <v>39</v>
      </c>
    </row>
    <row r="374" spans="1:10" ht="19.5" customHeight="1">
      <c r="A374" s="41" t="s">
        <v>81</v>
      </c>
      <c r="B374" s="37" t="s">
        <v>15</v>
      </c>
      <c r="C374" s="38" t="s">
        <v>125</v>
      </c>
      <c r="D374" s="38" t="s">
        <v>103</v>
      </c>
      <c r="E374" s="62" t="s">
        <v>151</v>
      </c>
      <c r="F374" s="38" t="s">
        <v>78</v>
      </c>
      <c r="G374" s="38" t="s">
        <v>82</v>
      </c>
      <c r="H374" s="232">
        <v>39</v>
      </c>
      <c r="I374" s="232">
        <f>H374</f>
        <v>39</v>
      </c>
      <c r="J374" s="232">
        <f>I374</f>
        <v>39</v>
      </c>
    </row>
    <row r="375" spans="1:10" ht="22.5" customHeight="1">
      <c r="A375" s="41" t="s">
        <v>83</v>
      </c>
      <c r="B375" s="37" t="s">
        <v>15</v>
      </c>
      <c r="C375" s="38" t="s">
        <v>125</v>
      </c>
      <c r="D375" s="38" t="s">
        <v>103</v>
      </c>
      <c r="E375" s="62" t="s">
        <v>151</v>
      </c>
      <c r="F375" s="38" t="s">
        <v>84</v>
      </c>
      <c r="G375" s="38" t="s">
        <v>30</v>
      </c>
      <c r="H375" s="232">
        <f t="shared" ref="H375:J376" si="78">H376</f>
        <v>25.6</v>
      </c>
      <c r="I375" s="232">
        <f t="shared" si="78"/>
        <v>25.6</v>
      </c>
      <c r="J375" s="232">
        <f t="shared" si="78"/>
        <v>25.6</v>
      </c>
    </row>
    <row r="376" spans="1:10" ht="23.25" customHeight="1">
      <c r="A376" s="44" t="s">
        <v>79</v>
      </c>
      <c r="B376" s="28" t="s">
        <v>15</v>
      </c>
      <c r="C376" s="32" t="s">
        <v>125</v>
      </c>
      <c r="D376" s="32" t="s">
        <v>103</v>
      </c>
      <c r="E376" s="29" t="s">
        <v>151</v>
      </c>
      <c r="F376" s="32" t="s">
        <v>84</v>
      </c>
      <c r="G376" s="32" t="s">
        <v>80</v>
      </c>
      <c r="H376" s="209">
        <f t="shared" si="78"/>
        <v>25.6</v>
      </c>
      <c r="I376" s="209">
        <f t="shared" si="78"/>
        <v>25.6</v>
      </c>
      <c r="J376" s="209">
        <f t="shared" si="78"/>
        <v>25.6</v>
      </c>
    </row>
    <row r="377" spans="1:10" s="20" customFormat="1" ht="23.25" customHeight="1">
      <c r="A377" s="41" t="s">
        <v>81</v>
      </c>
      <c r="B377" s="37" t="s">
        <v>15</v>
      </c>
      <c r="C377" s="38" t="s">
        <v>125</v>
      </c>
      <c r="D377" s="38" t="s">
        <v>103</v>
      </c>
      <c r="E377" s="62" t="s">
        <v>151</v>
      </c>
      <c r="F377" s="38" t="s">
        <v>84</v>
      </c>
      <c r="G377" s="38" t="s">
        <v>82</v>
      </c>
      <c r="H377" s="232">
        <v>25.6</v>
      </c>
      <c r="I377" s="232">
        <f>H377</f>
        <v>25.6</v>
      </c>
      <c r="J377" s="232">
        <f>I377</f>
        <v>25.6</v>
      </c>
    </row>
    <row r="378" spans="1:10" s="20" customFormat="1" ht="14.25" customHeight="1">
      <c r="A378" s="195"/>
      <c r="B378" s="37"/>
      <c r="C378" s="38"/>
      <c r="D378" s="38"/>
      <c r="E378" s="62"/>
      <c r="F378" s="38"/>
      <c r="G378" s="38"/>
      <c r="H378" s="232"/>
      <c r="I378" s="232"/>
      <c r="J378" s="232"/>
    </row>
    <row r="379" spans="1:10" s="20" customFormat="1" ht="23.25" customHeight="1">
      <c r="A379" s="248" t="s">
        <v>260</v>
      </c>
      <c r="B379" s="249" t="s">
        <v>15</v>
      </c>
      <c r="C379" s="250" t="s">
        <v>261</v>
      </c>
      <c r="D379" s="250"/>
      <c r="E379" s="251"/>
      <c r="F379" s="250"/>
      <c r="G379" s="250"/>
      <c r="H379" s="252">
        <f t="shared" ref="H379:H388" si="79">H380</f>
        <v>1215.0715700000001</v>
      </c>
      <c r="I379" s="253">
        <f t="shared" ref="I379:I389" si="80">I380</f>
        <v>50</v>
      </c>
      <c r="J379" s="253">
        <f t="shared" ref="J379:J389" si="81">J380</f>
        <v>50</v>
      </c>
    </row>
    <row r="380" spans="1:10" s="20" customFormat="1" ht="23.25" customHeight="1">
      <c r="A380" s="254" t="s">
        <v>262</v>
      </c>
      <c r="B380" s="111" t="s">
        <v>15</v>
      </c>
      <c r="C380" s="112" t="s">
        <v>261</v>
      </c>
      <c r="D380" s="112" t="s">
        <v>125</v>
      </c>
      <c r="E380" s="122"/>
      <c r="F380" s="112"/>
      <c r="G380" s="112"/>
      <c r="H380" s="255">
        <f t="shared" si="79"/>
        <v>1215.0715700000001</v>
      </c>
      <c r="I380" s="196">
        <f t="shared" si="80"/>
        <v>50</v>
      </c>
      <c r="J380" s="196">
        <f t="shared" si="81"/>
        <v>50</v>
      </c>
    </row>
    <row r="381" spans="1:10" s="20" customFormat="1" ht="48" customHeight="1">
      <c r="A381" s="85" t="s">
        <v>182</v>
      </c>
      <c r="B381" s="111" t="s">
        <v>15</v>
      </c>
      <c r="C381" s="112" t="s">
        <v>261</v>
      </c>
      <c r="D381" s="112" t="s">
        <v>125</v>
      </c>
      <c r="E381" s="132" t="s">
        <v>160</v>
      </c>
      <c r="F381" s="117"/>
      <c r="G381" s="117"/>
      <c r="H381" s="255">
        <f t="shared" si="79"/>
        <v>1215.0715700000001</v>
      </c>
      <c r="I381" s="196">
        <f t="shared" si="80"/>
        <v>50</v>
      </c>
      <c r="J381" s="196">
        <f t="shared" si="81"/>
        <v>50</v>
      </c>
    </row>
    <row r="382" spans="1:10" s="20" customFormat="1" ht="49.5" customHeight="1">
      <c r="A382" s="85" t="s">
        <v>263</v>
      </c>
      <c r="B382" s="111" t="s">
        <v>15</v>
      </c>
      <c r="C382" s="112" t="s">
        <v>261</v>
      </c>
      <c r="D382" s="112" t="s">
        <v>125</v>
      </c>
      <c r="E382" s="132" t="s">
        <v>264</v>
      </c>
      <c r="F382" s="87"/>
      <c r="G382" s="87"/>
      <c r="H382" s="255">
        <f t="shared" si="79"/>
        <v>1215.0715700000001</v>
      </c>
      <c r="I382" s="196">
        <f t="shared" si="80"/>
        <v>50</v>
      </c>
      <c r="J382" s="196">
        <f t="shared" si="81"/>
        <v>50</v>
      </c>
    </row>
    <row r="383" spans="1:10" s="20" customFormat="1" ht="50.25" customHeight="1">
      <c r="A383" s="85" t="s">
        <v>265</v>
      </c>
      <c r="B383" s="111" t="s">
        <v>15</v>
      </c>
      <c r="C383" s="112" t="s">
        <v>261</v>
      </c>
      <c r="D383" s="112" t="s">
        <v>125</v>
      </c>
      <c r="E383" s="132" t="s">
        <v>267</v>
      </c>
      <c r="F383" s="87"/>
      <c r="G383" s="87"/>
      <c r="H383" s="255">
        <f t="shared" si="79"/>
        <v>1215.0715700000001</v>
      </c>
      <c r="I383" s="196">
        <f t="shared" si="80"/>
        <v>50</v>
      </c>
      <c r="J383" s="196">
        <f t="shared" si="81"/>
        <v>50</v>
      </c>
    </row>
    <row r="384" spans="1:10" s="20" customFormat="1" ht="46.5" customHeight="1">
      <c r="A384" s="254" t="s">
        <v>266</v>
      </c>
      <c r="B384" s="111" t="s">
        <v>15</v>
      </c>
      <c r="C384" s="112" t="s">
        <v>261</v>
      </c>
      <c r="D384" s="112" t="s">
        <v>125</v>
      </c>
      <c r="E384" s="132" t="s">
        <v>268</v>
      </c>
      <c r="F384" s="87"/>
      <c r="G384" s="87"/>
      <c r="H384" s="255">
        <f t="shared" si="79"/>
        <v>1215.0715700000001</v>
      </c>
      <c r="I384" s="196">
        <f t="shared" si="80"/>
        <v>50</v>
      </c>
      <c r="J384" s="196">
        <f t="shared" si="81"/>
        <v>50</v>
      </c>
    </row>
    <row r="385" spans="1:10" s="20" customFormat="1" ht="23.25" customHeight="1">
      <c r="A385" s="145" t="s">
        <v>46</v>
      </c>
      <c r="B385" s="111" t="s">
        <v>15</v>
      </c>
      <c r="C385" s="112" t="s">
        <v>261</v>
      </c>
      <c r="D385" s="112" t="s">
        <v>125</v>
      </c>
      <c r="E385" s="132" t="s">
        <v>268</v>
      </c>
      <c r="F385" s="87" t="s">
        <v>30</v>
      </c>
      <c r="G385" s="87"/>
      <c r="H385" s="255">
        <f t="shared" si="79"/>
        <v>1215.0715700000001</v>
      </c>
      <c r="I385" s="196">
        <f t="shared" si="80"/>
        <v>50</v>
      </c>
      <c r="J385" s="196">
        <f t="shared" si="81"/>
        <v>50</v>
      </c>
    </row>
    <row r="386" spans="1:10" s="20" customFormat="1" ht="30" customHeight="1">
      <c r="A386" s="150" t="s">
        <v>47</v>
      </c>
      <c r="B386" s="111" t="s">
        <v>15</v>
      </c>
      <c r="C386" s="112" t="s">
        <v>261</v>
      </c>
      <c r="D386" s="112" t="s">
        <v>125</v>
      </c>
      <c r="E386" s="132" t="s">
        <v>268</v>
      </c>
      <c r="F386" s="87" t="s">
        <v>48</v>
      </c>
      <c r="G386" s="87"/>
      <c r="H386" s="255">
        <f t="shared" si="79"/>
        <v>1215.0715700000001</v>
      </c>
      <c r="I386" s="196">
        <f t="shared" si="80"/>
        <v>50</v>
      </c>
      <c r="J386" s="196">
        <f t="shared" si="81"/>
        <v>50</v>
      </c>
    </row>
    <row r="387" spans="1:10" s="20" customFormat="1" ht="23.25" customHeight="1">
      <c r="A387" s="121" t="s">
        <v>49</v>
      </c>
      <c r="B387" s="111" t="s">
        <v>15</v>
      </c>
      <c r="C387" s="112" t="s">
        <v>261</v>
      </c>
      <c r="D387" s="112" t="s">
        <v>125</v>
      </c>
      <c r="E387" s="132" t="s">
        <v>268</v>
      </c>
      <c r="F387" s="87" t="s">
        <v>50</v>
      </c>
      <c r="G387" s="87"/>
      <c r="H387" s="255">
        <f t="shared" si="79"/>
        <v>1215.0715700000001</v>
      </c>
      <c r="I387" s="196">
        <f t="shared" si="80"/>
        <v>50</v>
      </c>
      <c r="J387" s="196">
        <f t="shared" si="81"/>
        <v>50</v>
      </c>
    </row>
    <row r="388" spans="1:10" s="20" customFormat="1" ht="20.25" customHeight="1">
      <c r="A388" s="85" t="s">
        <v>29</v>
      </c>
      <c r="B388" s="111" t="s">
        <v>15</v>
      </c>
      <c r="C388" s="112" t="s">
        <v>261</v>
      </c>
      <c r="D388" s="112" t="s">
        <v>125</v>
      </c>
      <c r="E388" s="132" t="s">
        <v>268</v>
      </c>
      <c r="F388" s="87" t="s">
        <v>50</v>
      </c>
      <c r="G388" s="87" t="s">
        <v>30</v>
      </c>
      <c r="H388" s="255">
        <f t="shared" si="79"/>
        <v>1215.0715700000001</v>
      </c>
      <c r="I388" s="196">
        <f t="shared" si="80"/>
        <v>50</v>
      </c>
      <c r="J388" s="196">
        <f t="shared" si="81"/>
        <v>50</v>
      </c>
    </row>
    <row r="389" spans="1:10" s="20" customFormat="1" ht="18" customHeight="1">
      <c r="A389" s="85" t="s">
        <v>51</v>
      </c>
      <c r="B389" s="111" t="s">
        <v>15</v>
      </c>
      <c r="C389" s="112" t="s">
        <v>261</v>
      </c>
      <c r="D389" s="112" t="s">
        <v>125</v>
      </c>
      <c r="E389" s="132" t="s">
        <v>268</v>
      </c>
      <c r="F389" s="87" t="s">
        <v>50</v>
      </c>
      <c r="G389" s="87" t="s">
        <v>52</v>
      </c>
      <c r="H389" s="255">
        <f>H390</f>
        <v>1215.0715700000001</v>
      </c>
      <c r="I389" s="196">
        <f t="shared" si="80"/>
        <v>50</v>
      </c>
      <c r="J389" s="196">
        <f t="shared" si="81"/>
        <v>50</v>
      </c>
    </row>
    <row r="390" spans="1:10" s="20" customFormat="1" ht="17.25" customHeight="1">
      <c r="A390" s="123" t="s">
        <v>57</v>
      </c>
      <c r="B390" s="111" t="s">
        <v>15</v>
      </c>
      <c r="C390" s="112" t="s">
        <v>261</v>
      </c>
      <c r="D390" s="112" t="s">
        <v>125</v>
      </c>
      <c r="E390" s="132" t="s">
        <v>268</v>
      </c>
      <c r="F390" s="87" t="s">
        <v>50</v>
      </c>
      <c r="G390" s="87" t="s">
        <v>58</v>
      </c>
      <c r="H390" s="255">
        <f>676.908+538.16357</f>
        <v>1215.0715700000001</v>
      </c>
      <c r="I390" s="196">
        <v>50</v>
      </c>
      <c r="J390" s="196">
        <v>50</v>
      </c>
    </row>
    <row r="391" spans="1:10" ht="11.25" customHeight="1">
      <c r="A391" s="123"/>
      <c r="B391" s="28"/>
      <c r="C391" s="71"/>
      <c r="D391" s="71"/>
      <c r="E391" s="71"/>
      <c r="F391" s="58"/>
      <c r="G391" s="60"/>
      <c r="H391" s="73"/>
      <c r="I391" s="73"/>
      <c r="J391" s="73"/>
    </row>
    <row r="392" spans="1:10" ht="16.5" customHeight="1">
      <c r="A392" s="148" t="s">
        <v>152</v>
      </c>
      <c r="B392" s="116" t="s">
        <v>15</v>
      </c>
      <c r="C392" s="117" t="s">
        <v>153</v>
      </c>
      <c r="D392" s="125"/>
      <c r="E392" s="87"/>
      <c r="F392" s="125"/>
      <c r="G392" s="125"/>
      <c r="H392" s="206">
        <f t="shared" ref="H392:H400" si="82">H393</f>
        <v>12</v>
      </c>
      <c r="I392" s="206">
        <f t="shared" ref="I392:I400" si="83">I393</f>
        <v>12</v>
      </c>
      <c r="J392" s="206">
        <f t="shared" ref="J392:J400" si="84">J393</f>
        <v>12</v>
      </c>
    </row>
    <row r="393" spans="1:10" ht="23.25" customHeight="1">
      <c r="A393" s="120" t="s">
        <v>154</v>
      </c>
      <c r="B393" s="116" t="s">
        <v>15</v>
      </c>
      <c r="C393" s="125" t="s">
        <v>153</v>
      </c>
      <c r="D393" s="117" t="s">
        <v>153</v>
      </c>
      <c r="E393" s="125"/>
      <c r="F393" s="117"/>
      <c r="G393" s="117"/>
      <c r="H393" s="206">
        <f t="shared" si="82"/>
        <v>12</v>
      </c>
      <c r="I393" s="206">
        <f t="shared" si="83"/>
        <v>12</v>
      </c>
      <c r="J393" s="206">
        <f t="shared" si="84"/>
        <v>12</v>
      </c>
    </row>
    <row r="394" spans="1:10" ht="29.25" customHeight="1">
      <c r="A394" s="121" t="s">
        <v>19</v>
      </c>
      <c r="B394" s="86" t="s">
        <v>15</v>
      </c>
      <c r="C394" s="88" t="s">
        <v>153</v>
      </c>
      <c r="D394" s="88" t="s">
        <v>153</v>
      </c>
      <c r="E394" s="132" t="s">
        <v>226</v>
      </c>
      <c r="F394" s="117"/>
      <c r="G394" s="117"/>
      <c r="H394" s="208">
        <f>H395</f>
        <v>12</v>
      </c>
      <c r="I394" s="208">
        <f>I395</f>
        <v>12</v>
      </c>
      <c r="J394" s="208">
        <f>J395</f>
        <v>12</v>
      </c>
    </row>
    <row r="395" spans="1:10" ht="16.5" customHeight="1">
      <c r="A395" s="121" t="s">
        <v>155</v>
      </c>
      <c r="B395" s="86" t="s">
        <v>15</v>
      </c>
      <c r="C395" s="87" t="s">
        <v>153</v>
      </c>
      <c r="D395" s="87" t="s">
        <v>153</v>
      </c>
      <c r="E395" s="87" t="s">
        <v>156</v>
      </c>
      <c r="F395" s="87"/>
      <c r="G395" s="87"/>
      <c r="H395" s="208">
        <f t="shared" si="82"/>
        <v>12</v>
      </c>
      <c r="I395" s="208">
        <f t="shared" si="83"/>
        <v>12</v>
      </c>
      <c r="J395" s="208">
        <f t="shared" si="84"/>
        <v>12</v>
      </c>
    </row>
    <row r="396" spans="1:10" ht="35.25" customHeight="1">
      <c r="A396" s="145" t="s">
        <v>46</v>
      </c>
      <c r="B396" s="86" t="s">
        <v>15</v>
      </c>
      <c r="C396" s="87" t="s">
        <v>153</v>
      </c>
      <c r="D396" s="87" t="s">
        <v>153</v>
      </c>
      <c r="E396" s="87" t="s">
        <v>156</v>
      </c>
      <c r="F396" s="87" t="s">
        <v>30</v>
      </c>
      <c r="G396" s="87"/>
      <c r="H396" s="208">
        <f t="shared" si="82"/>
        <v>12</v>
      </c>
      <c r="I396" s="208">
        <f t="shared" si="83"/>
        <v>12</v>
      </c>
      <c r="J396" s="208">
        <f t="shared" si="84"/>
        <v>12</v>
      </c>
    </row>
    <row r="397" spans="1:10" ht="30" customHeight="1">
      <c r="A397" s="150" t="s">
        <v>47</v>
      </c>
      <c r="B397" s="86" t="s">
        <v>15</v>
      </c>
      <c r="C397" s="87" t="s">
        <v>153</v>
      </c>
      <c r="D397" s="87" t="s">
        <v>153</v>
      </c>
      <c r="E397" s="87" t="s">
        <v>156</v>
      </c>
      <c r="F397" s="87" t="s">
        <v>48</v>
      </c>
      <c r="G397" s="87"/>
      <c r="H397" s="208">
        <f t="shared" si="82"/>
        <v>12</v>
      </c>
      <c r="I397" s="208">
        <f t="shared" si="83"/>
        <v>12</v>
      </c>
      <c r="J397" s="208">
        <f t="shared" si="84"/>
        <v>12</v>
      </c>
    </row>
    <row r="398" spans="1:10" ht="25.5" customHeight="1">
      <c r="A398" s="121" t="s">
        <v>49</v>
      </c>
      <c r="B398" s="86" t="s">
        <v>15</v>
      </c>
      <c r="C398" s="87" t="s">
        <v>153</v>
      </c>
      <c r="D398" s="87" t="s">
        <v>153</v>
      </c>
      <c r="E398" s="87" t="s">
        <v>156</v>
      </c>
      <c r="F398" s="87" t="s">
        <v>50</v>
      </c>
      <c r="G398" s="87"/>
      <c r="H398" s="208">
        <f t="shared" si="82"/>
        <v>12</v>
      </c>
      <c r="I398" s="208">
        <f t="shared" si="83"/>
        <v>12</v>
      </c>
      <c r="J398" s="208">
        <f t="shared" si="84"/>
        <v>12</v>
      </c>
    </row>
    <row r="399" spans="1:10" ht="21.75" customHeight="1">
      <c r="A399" s="85" t="s">
        <v>63</v>
      </c>
      <c r="B399" s="86" t="s">
        <v>15</v>
      </c>
      <c r="C399" s="87" t="s">
        <v>153</v>
      </c>
      <c r="D399" s="87" t="s">
        <v>153</v>
      </c>
      <c r="E399" s="87" t="s">
        <v>156</v>
      </c>
      <c r="F399" s="87" t="s">
        <v>50</v>
      </c>
      <c r="G399" s="87" t="s">
        <v>64</v>
      </c>
      <c r="H399" s="208">
        <f t="shared" si="82"/>
        <v>12</v>
      </c>
      <c r="I399" s="208">
        <f t="shared" si="83"/>
        <v>12</v>
      </c>
      <c r="J399" s="208">
        <f t="shared" si="84"/>
        <v>12</v>
      </c>
    </row>
    <row r="400" spans="1:10" ht="23.25" customHeight="1">
      <c r="A400" s="85" t="s">
        <v>67</v>
      </c>
      <c r="B400" s="86" t="s">
        <v>15</v>
      </c>
      <c r="C400" s="87" t="s">
        <v>153</v>
      </c>
      <c r="D400" s="87" t="s">
        <v>153</v>
      </c>
      <c r="E400" s="87" t="s">
        <v>156</v>
      </c>
      <c r="F400" s="87" t="s">
        <v>50</v>
      </c>
      <c r="G400" s="87" t="s">
        <v>68</v>
      </c>
      <c r="H400" s="208">
        <f t="shared" si="82"/>
        <v>12</v>
      </c>
      <c r="I400" s="208">
        <f t="shared" si="83"/>
        <v>12</v>
      </c>
      <c r="J400" s="208">
        <f t="shared" si="84"/>
        <v>12</v>
      </c>
    </row>
    <row r="401" spans="1:10" ht="34.5" customHeight="1">
      <c r="A401" s="85" t="s">
        <v>157</v>
      </c>
      <c r="B401" s="86" t="s">
        <v>15</v>
      </c>
      <c r="C401" s="87" t="s">
        <v>153</v>
      </c>
      <c r="D401" s="87" t="s">
        <v>153</v>
      </c>
      <c r="E401" s="87" t="s">
        <v>156</v>
      </c>
      <c r="F401" s="87" t="s">
        <v>50</v>
      </c>
      <c r="G401" s="87" t="s">
        <v>158</v>
      </c>
      <c r="H401" s="208">
        <v>12</v>
      </c>
      <c r="I401" s="208">
        <f>H401</f>
        <v>12</v>
      </c>
      <c r="J401" s="208">
        <f>I401</f>
        <v>12</v>
      </c>
    </row>
    <row r="402" spans="1:10" ht="11.25" customHeight="1">
      <c r="A402" s="85"/>
      <c r="B402" s="86"/>
      <c r="C402" s="87"/>
      <c r="D402" s="87"/>
      <c r="E402" s="87"/>
      <c r="F402" s="87"/>
      <c r="G402" s="87"/>
      <c r="H402" s="124"/>
      <c r="I402" s="124"/>
      <c r="J402" s="124"/>
    </row>
    <row r="403" spans="1:10" ht="21.75" customHeight="1">
      <c r="A403" s="25" t="s">
        <v>159</v>
      </c>
      <c r="B403" s="24" t="s">
        <v>15</v>
      </c>
      <c r="C403" s="26" t="s">
        <v>160</v>
      </c>
      <c r="D403" s="26"/>
      <c r="E403" s="32"/>
      <c r="F403" s="26"/>
      <c r="G403" s="26"/>
      <c r="H403" s="105">
        <f>H404</f>
        <v>396.1</v>
      </c>
      <c r="I403" s="105">
        <f t="shared" ref="I403:J403" si="85">I404</f>
        <v>396.1</v>
      </c>
      <c r="J403" s="105">
        <f t="shared" si="85"/>
        <v>650.70000000000005</v>
      </c>
    </row>
    <row r="404" spans="1:10" ht="19.5" customHeight="1">
      <c r="A404" s="27" t="s">
        <v>161</v>
      </c>
      <c r="B404" s="24" t="s">
        <v>15</v>
      </c>
      <c r="C404" s="26" t="s">
        <v>160</v>
      </c>
      <c r="D404" s="26" t="s">
        <v>16</v>
      </c>
      <c r="E404" s="26"/>
      <c r="F404" s="32"/>
      <c r="G404" s="32"/>
      <c r="H404" s="189">
        <f>H405</f>
        <v>396.1</v>
      </c>
      <c r="I404" s="189">
        <f>I405</f>
        <v>396.1</v>
      </c>
      <c r="J404" s="189">
        <f>J405</f>
        <v>650.70000000000005</v>
      </c>
    </row>
    <row r="405" spans="1:10" ht="33.75" customHeight="1">
      <c r="A405" s="174" t="s">
        <v>19</v>
      </c>
      <c r="B405" s="24" t="s">
        <v>15</v>
      </c>
      <c r="C405" s="26" t="s">
        <v>160</v>
      </c>
      <c r="D405" s="26" t="s">
        <v>16</v>
      </c>
      <c r="E405" s="80" t="s">
        <v>226</v>
      </c>
      <c r="F405" s="32"/>
      <c r="G405" s="32"/>
      <c r="H405" s="189">
        <f>H406</f>
        <v>396.1</v>
      </c>
      <c r="I405" s="189">
        <f>I406</f>
        <v>396.1</v>
      </c>
      <c r="J405" s="189">
        <f>J406</f>
        <v>650.70000000000005</v>
      </c>
    </row>
    <row r="406" spans="1:10" ht="33.75" customHeight="1">
      <c r="A406" s="57" t="s">
        <v>223</v>
      </c>
      <c r="B406" s="28" t="s">
        <v>15</v>
      </c>
      <c r="C406" s="29" t="s">
        <v>160</v>
      </c>
      <c r="D406" s="32" t="s">
        <v>16</v>
      </c>
      <c r="E406" s="30" t="s">
        <v>162</v>
      </c>
      <c r="F406" s="32"/>
      <c r="G406" s="32"/>
      <c r="H406" s="190">
        <f>H407+H420</f>
        <v>396.1</v>
      </c>
      <c r="I406" s="190">
        <f>I407+I420</f>
        <v>396.1</v>
      </c>
      <c r="J406" s="190">
        <f>J407+J420</f>
        <v>650.70000000000005</v>
      </c>
    </row>
    <row r="407" spans="1:10" ht="29.25" customHeight="1">
      <c r="A407" s="57" t="s">
        <v>46</v>
      </c>
      <c r="B407" s="28" t="s">
        <v>15</v>
      </c>
      <c r="C407" s="32" t="s">
        <v>160</v>
      </c>
      <c r="D407" s="32" t="s">
        <v>16</v>
      </c>
      <c r="E407" s="32" t="s">
        <v>162</v>
      </c>
      <c r="F407" s="32" t="s">
        <v>30</v>
      </c>
      <c r="G407" s="32"/>
      <c r="H407" s="199">
        <f t="shared" ref="H407:J408" si="86">H408</f>
        <v>386</v>
      </c>
      <c r="I407" s="190">
        <f t="shared" si="86"/>
        <v>386</v>
      </c>
      <c r="J407" s="190">
        <f t="shared" si="86"/>
        <v>640.6</v>
      </c>
    </row>
    <row r="408" spans="1:10" ht="33.75" customHeight="1">
      <c r="A408" s="59" t="s">
        <v>47</v>
      </c>
      <c r="B408" s="28" t="s">
        <v>15</v>
      </c>
      <c r="C408" s="32" t="s">
        <v>160</v>
      </c>
      <c r="D408" s="32" t="s">
        <v>16</v>
      </c>
      <c r="E408" s="32" t="s">
        <v>162</v>
      </c>
      <c r="F408" s="32" t="s">
        <v>48</v>
      </c>
      <c r="G408" s="32"/>
      <c r="H408" s="190">
        <f t="shared" si="86"/>
        <v>386</v>
      </c>
      <c r="I408" s="190">
        <f t="shared" si="86"/>
        <v>386</v>
      </c>
      <c r="J408" s="190">
        <f t="shared" si="86"/>
        <v>640.6</v>
      </c>
    </row>
    <row r="409" spans="1:10" ht="16.5" customHeight="1">
      <c r="A409" s="27" t="s">
        <v>49</v>
      </c>
      <c r="B409" s="28" t="s">
        <v>15</v>
      </c>
      <c r="C409" s="32" t="s">
        <v>160</v>
      </c>
      <c r="D409" s="32" t="s">
        <v>16</v>
      </c>
      <c r="E409" s="32" t="s">
        <v>162</v>
      </c>
      <c r="F409" s="32" t="s">
        <v>50</v>
      </c>
      <c r="G409" s="32"/>
      <c r="H409" s="190">
        <f>H410+H414</f>
        <v>386</v>
      </c>
      <c r="I409" s="190">
        <f>I410+I414</f>
        <v>386</v>
      </c>
      <c r="J409" s="190">
        <f>J410+J414</f>
        <v>640.6</v>
      </c>
    </row>
    <row r="410" spans="1:10" ht="23.25" customHeight="1">
      <c r="A410" s="27" t="s">
        <v>29</v>
      </c>
      <c r="B410" s="28" t="s">
        <v>15</v>
      </c>
      <c r="C410" s="32" t="s">
        <v>160</v>
      </c>
      <c r="D410" s="32" t="s">
        <v>16</v>
      </c>
      <c r="E410" s="32" t="s">
        <v>162</v>
      </c>
      <c r="F410" s="32" t="s">
        <v>50</v>
      </c>
      <c r="G410" s="32" t="s">
        <v>30</v>
      </c>
      <c r="H410" s="190">
        <f>H411</f>
        <v>180</v>
      </c>
      <c r="I410" s="190">
        <f>I411</f>
        <v>180</v>
      </c>
      <c r="J410" s="190">
        <f>J411</f>
        <v>434.6</v>
      </c>
    </row>
    <row r="411" spans="1:10" ht="18.75" customHeight="1">
      <c r="A411" s="44" t="s">
        <v>51</v>
      </c>
      <c r="B411" s="28" t="s">
        <v>15</v>
      </c>
      <c r="C411" s="32" t="s">
        <v>160</v>
      </c>
      <c r="D411" s="32" t="s">
        <v>16</v>
      </c>
      <c r="E411" s="32" t="s">
        <v>162</v>
      </c>
      <c r="F411" s="32" t="s">
        <v>50</v>
      </c>
      <c r="G411" s="32" t="s">
        <v>52</v>
      </c>
      <c r="H411" s="190">
        <f>H412+H413</f>
        <v>180</v>
      </c>
      <c r="I411" s="190">
        <f>I412+I413</f>
        <v>180</v>
      </c>
      <c r="J411" s="190">
        <f>J412+J413</f>
        <v>434.6</v>
      </c>
    </row>
    <row r="412" spans="1:10" ht="18.75" customHeight="1">
      <c r="A412" s="85" t="s">
        <v>57</v>
      </c>
      <c r="B412" s="86" t="s">
        <v>15</v>
      </c>
      <c r="C412" s="87" t="s">
        <v>160</v>
      </c>
      <c r="D412" s="87" t="s">
        <v>16</v>
      </c>
      <c r="E412" s="87" t="s">
        <v>162</v>
      </c>
      <c r="F412" s="87" t="s">
        <v>50</v>
      </c>
      <c r="G412" s="87" t="s">
        <v>58</v>
      </c>
      <c r="H412" s="199">
        <v>20</v>
      </c>
      <c r="I412" s="221">
        <f>H412</f>
        <v>20</v>
      </c>
      <c r="J412" s="221">
        <f>I412+254.6</f>
        <v>274.60000000000002</v>
      </c>
    </row>
    <row r="413" spans="1:10" ht="18" customHeight="1">
      <c r="A413" s="123" t="s">
        <v>59</v>
      </c>
      <c r="B413" s="111" t="s">
        <v>15</v>
      </c>
      <c r="C413" s="112" t="s">
        <v>160</v>
      </c>
      <c r="D413" s="112" t="s">
        <v>16</v>
      </c>
      <c r="E413" s="112" t="s">
        <v>162</v>
      </c>
      <c r="F413" s="112" t="s">
        <v>50</v>
      </c>
      <c r="G413" s="112" t="s">
        <v>60</v>
      </c>
      <c r="H413" s="197">
        <v>160</v>
      </c>
      <c r="I413" s="197">
        <f>H413</f>
        <v>160</v>
      </c>
      <c r="J413" s="197">
        <f>I413</f>
        <v>160</v>
      </c>
    </row>
    <row r="414" spans="1:10" ht="15" customHeight="1">
      <c r="A414" s="85" t="s">
        <v>63</v>
      </c>
      <c r="B414" s="86" t="s">
        <v>15</v>
      </c>
      <c r="C414" s="87" t="s">
        <v>160</v>
      </c>
      <c r="D414" s="87" t="s">
        <v>16</v>
      </c>
      <c r="E414" s="87" t="s">
        <v>162</v>
      </c>
      <c r="F414" s="87" t="s">
        <v>50</v>
      </c>
      <c r="G414" s="87" t="s">
        <v>64</v>
      </c>
      <c r="H414" s="199">
        <f>H416+H415</f>
        <v>206</v>
      </c>
      <c r="I414" s="199">
        <f>I416+I415</f>
        <v>206</v>
      </c>
      <c r="J414" s="199">
        <f>J416+J415</f>
        <v>206</v>
      </c>
    </row>
    <row r="415" spans="1:10" ht="15.75" hidden="1">
      <c r="A415" s="85" t="s">
        <v>65</v>
      </c>
      <c r="B415" s="86" t="s">
        <v>15</v>
      </c>
      <c r="C415" s="87" t="s">
        <v>160</v>
      </c>
      <c r="D415" s="87" t="s">
        <v>16</v>
      </c>
      <c r="E415" s="87" t="s">
        <v>162</v>
      </c>
      <c r="F415" s="87" t="s">
        <v>50</v>
      </c>
      <c r="G415" s="87" t="s">
        <v>66</v>
      </c>
      <c r="H415" s="199">
        <v>0</v>
      </c>
      <c r="I415" s="199">
        <f>H415</f>
        <v>0</v>
      </c>
      <c r="J415" s="199">
        <f>I415</f>
        <v>0</v>
      </c>
    </row>
    <row r="416" spans="1:10" ht="23.25" customHeight="1">
      <c r="A416" s="44" t="s">
        <v>67</v>
      </c>
      <c r="B416" s="28" t="s">
        <v>15</v>
      </c>
      <c r="C416" s="32" t="s">
        <v>160</v>
      </c>
      <c r="D416" s="32" t="s">
        <v>16</v>
      </c>
      <c r="E416" s="32" t="s">
        <v>162</v>
      </c>
      <c r="F416" s="32" t="s">
        <v>50</v>
      </c>
      <c r="G416" s="32" t="s">
        <v>68</v>
      </c>
      <c r="H416" s="190">
        <f>H418+H419</f>
        <v>206</v>
      </c>
      <c r="I416" s="190">
        <f>I418+I419</f>
        <v>206</v>
      </c>
      <c r="J416" s="190">
        <f>J418+J419</f>
        <v>206</v>
      </c>
    </row>
    <row r="417" spans="1:10" ht="15.75" hidden="1">
      <c r="A417" s="41" t="s">
        <v>69</v>
      </c>
      <c r="B417" s="37" t="s">
        <v>15</v>
      </c>
      <c r="C417" s="38" t="s">
        <v>160</v>
      </c>
      <c r="D417" s="38" t="s">
        <v>16</v>
      </c>
      <c r="E417" s="38" t="s">
        <v>162</v>
      </c>
      <c r="F417" s="38" t="s">
        <v>50</v>
      </c>
      <c r="G417" s="38" t="s">
        <v>70</v>
      </c>
      <c r="H417" s="223">
        <v>0</v>
      </c>
      <c r="I417" s="223">
        <f t="shared" ref="I417:J419" si="87">H417</f>
        <v>0</v>
      </c>
      <c r="J417" s="223">
        <f t="shared" si="87"/>
        <v>0</v>
      </c>
    </row>
    <row r="418" spans="1:10" ht="15.75" customHeight="1">
      <c r="A418" s="41" t="s">
        <v>71</v>
      </c>
      <c r="B418" s="37" t="s">
        <v>15</v>
      </c>
      <c r="C418" s="38" t="s">
        <v>160</v>
      </c>
      <c r="D418" s="38" t="s">
        <v>16</v>
      </c>
      <c r="E418" s="38" t="s">
        <v>162</v>
      </c>
      <c r="F418" s="38" t="s">
        <v>50</v>
      </c>
      <c r="G418" s="38" t="s">
        <v>72</v>
      </c>
      <c r="H418" s="223">
        <v>15.5</v>
      </c>
      <c r="I418" s="223">
        <f t="shared" si="87"/>
        <v>15.5</v>
      </c>
      <c r="J418" s="223">
        <f t="shared" si="87"/>
        <v>15.5</v>
      </c>
    </row>
    <row r="419" spans="1:10" s="20" customFormat="1" ht="30" customHeight="1">
      <c r="A419" s="41" t="s">
        <v>157</v>
      </c>
      <c r="B419" s="37" t="s">
        <v>15</v>
      </c>
      <c r="C419" s="38" t="s">
        <v>160</v>
      </c>
      <c r="D419" s="38" t="s">
        <v>16</v>
      </c>
      <c r="E419" s="38" t="s">
        <v>162</v>
      </c>
      <c r="F419" s="38" t="s">
        <v>50</v>
      </c>
      <c r="G419" s="38" t="s">
        <v>158</v>
      </c>
      <c r="H419" s="223">
        <v>190.5</v>
      </c>
      <c r="I419" s="223">
        <f t="shared" si="87"/>
        <v>190.5</v>
      </c>
      <c r="J419" s="223">
        <f t="shared" si="87"/>
        <v>190.5</v>
      </c>
    </row>
    <row r="420" spans="1:10" ht="13.5" customHeight="1">
      <c r="A420" s="41" t="s">
        <v>73</v>
      </c>
      <c r="B420" s="37" t="s">
        <v>15</v>
      </c>
      <c r="C420" s="38" t="s">
        <v>160</v>
      </c>
      <c r="D420" s="38" t="s">
        <v>16</v>
      </c>
      <c r="E420" s="38" t="s">
        <v>162</v>
      </c>
      <c r="F420" s="38" t="s">
        <v>74</v>
      </c>
      <c r="G420" s="38" t="s">
        <v>129</v>
      </c>
      <c r="H420" s="223">
        <f t="shared" ref="H420:J423" si="88">H421</f>
        <v>10.1</v>
      </c>
      <c r="I420" s="223">
        <f t="shared" si="88"/>
        <v>10.1</v>
      </c>
      <c r="J420" s="223">
        <f t="shared" si="88"/>
        <v>10.1</v>
      </c>
    </row>
    <row r="421" spans="1:10" ht="15.75" customHeight="1">
      <c r="A421" s="44" t="s">
        <v>75</v>
      </c>
      <c r="B421" s="28" t="s">
        <v>15</v>
      </c>
      <c r="C421" s="32" t="s">
        <v>160</v>
      </c>
      <c r="D421" s="32" t="s">
        <v>16</v>
      </c>
      <c r="E421" s="32" t="s">
        <v>162</v>
      </c>
      <c r="F421" s="32" t="s">
        <v>76</v>
      </c>
      <c r="G421" s="32" t="s">
        <v>129</v>
      </c>
      <c r="H421" s="190">
        <f t="shared" si="88"/>
        <v>10.1</v>
      </c>
      <c r="I421" s="190">
        <f t="shared" si="88"/>
        <v>10.1</v>
      </c>
      <c r="J421" s="190">
        <f t="shared" si="88"/>
        <v>10.1</v>
      </c>
    </row>
    <row r="422" spans="1:10" ht="26.25" customHeight="1">
      <c r="A422" s="44" t="s">
        <v>77</v>
      </c>
      <c r="B422" s="28" t="s">
        <v>15</v>
      </c>
      <c r="C422" s="32" t="s">
        <v>160</v>
      </c>
      <c r="D422" s="32" t="s">
        <v>16</v>
      </c>
      <c r="E422" s="32" t="s">
        <v>162</v>
      </c>
      <c r="F422" s="32" t="s">
        <v>78</v>
      </c>
      <c r="G422" s="32" t="s">
        <v>30</v>
      </c>
      <c r="H422" s="190">
        <f t="shared" si="88"/>
        <v>10.1</v>
      </c>
      <c r="I422" s="190">
        <f t="shared" si="88"/>
        <v>10.1</v>
      </c>
      <c r="J422" s="190">
        <f t="shared" si="88"/>
        <v>10.1</v>
      </c>
    </row>
    <row r="423" spans="1:10" ht="32.25" customHeight="1">
      <c r="A423" s="44" t="s">
        <v>79</v>
      </c>
      <c r="B423" s="28" t="s">
        <v>15</v>
      </c>
      <c r="C423" s="32" t="s">
        <v>160</v>
      </c>
      <c r="D423" s="32" t="s">
        <v>16</v>
      </c>
      <c r="E423" s="32" t="s">
        <v>162</v>
      </c>
      <c r="F423" s="32" t="s">
        <v>78</v>
      </c>
      <c r="G423" s="32" t="s">
        <v>80</v>
      </c>
      <c r="H423" s="190">
        <f t="shared" si="88"/>
        <v>10.1</v>
      </c>
      <c r="I423" s="190">
        <f t="shared" si="88"/>
        <v>10.1</v>
      </c>
      <c r="J423" s="190">
        <f t="shared" si="88"/>
        <v>10.1</v>
      </c>
    </row>
    <row r="424" spans="1:10" ht="24.75" customHeight="1">
      <c r="A424" s="44" t="s">
        <v>81</v>
      </c>
      <c r="B424" s="28" t="s">
        <v>15</v>
      </c>
      <c r="C424" s="32" t="s">
        <v>160</v>
      </c>
      <c r="D424" s="32" t="s">
        <v>16</v>
      </c>
      <c r="E424" s="32" t="s">
        <v>162</v>
      </c>
      <c r="F424" s="32" t="s">
        <v>78</v>
      </c>
      <c r="G424" s="32" t="s">
        <v>82</v>
      </c>
      <c r="H424" s="190">
        <v>10.1</v>
      </c>
      <c r="I424" s="190">
        <f>H424</f>
        <v>10.1</v>
      </c>
      <c r="J424" s="190">
        <f>I424</f>
        <v>10.1</v>
      </c>
    </row>
    <row r="425" spans="1:10" ht="13.5" customHeight="1">
      <c r="A425" s="44"/>
      <c r="B425" s="28"/>
      <c r="C425" s="32"/>
      <c r="D425" s="32"/>
      <c r="E425" s="32"/>
      <c r="F425" s="32"/>
      <c r="G425" s="32"/>
      <c r="H425" s="51"/>
      <c r="I425" s="51"/>
      <c r="J425" s="51"/>
    </row>
    <row r="426" spans="1:10" ht="23.25" customHeight="1">
      <c r="A426" s="148" t="s">
        <v>163</v>
      </c>
      <c r="B426" s="116" t="s">
        <v>15</v>
      </c>
      <c r="C426" s="117" t="s">
        <v>115</v>
      </c>
      <c r="D426" s="125"/>
      <c r="E426" s="87"/>
      <c r="F426" s="125"/>
      <c r="G426" s="125"/>
      <c r="H426" s="105">
        <f>H427</f>
        <v>579.29999999999995</v>
      </c>
      <c r="I426" s="105">
        <f>I427</f>
        <v>579.29999999999995</v>
      </c>
      <c r="J426" s="105">
        <f>J427</f>
        <v>579.29999999999995</v>
      </c>
    </row>
    <row r="427" spans="1:10" ht="17.25" customHeight="1">
      <c r="A427" s="120" t="s">
        <v>164</v>
      </c>
      <c r="B427" s="116" t="s">
        <v>15</v>
      </c>
      <c r="C427" s="125" t="s">
        <v>115</v>
      </c>
      <c r="D427" s="117" t="s">
        <v>16</v>
      </c>
      <c r="E427" s="125"/>
      <c r="F427" s="117"/>
      <c r="G427" s="117"/>
      <c r="H427" s="105">
        <f>H430</f>
        <v>579.29999999999995</v>
      </c>
      <c r="I427" s="105">
        <f>I430</f>
        <v>579.29999999999995</v>
      </c>
      <c r="J427" s="105">
        <f>J430</f>
        <v>579.29999999999995</v>
      </c>
    </row>
    <row r="428" spans="1:10" ht="45.75" customHeight="1">
      <c r="A428" s="120" t="s">
        <v>275</v>
      </c>
      <c r="B428" s="116" t="s">
        <v>15</v>
      </c>
      <c r="C428" s="125" t="s">
        <v>115</v>
      </c>
      <c r="D428" s="117" t="s">
        <v>16</v>
      </c>
      <c r="E428" s="159" t="s">
        <v>18</v>
      </c>
      <c r="F428" s="117"/>
      <c r="G428" s="117"/>
      <c r="H428" s="105">
        <f t="shared" ref="H428:J429" si="89">H429</f>
        <v>579.29999999999995</v>
      </c>
      <c r="I428" s="105">
        <f t="shared" si="89"/>
        <v>579.29999999999995</v>
      </c>
      <c r="J428" s="105">
        <f t="shared" si="89"/>
        <v>579.29999999999995</v>
      </c>
    </row>
    <row r="429" spans="1:10" ht="17.25" customHeight="1">
      <c r="A429" s="120" t="s">
        <v>206</v>
      </c>
      <c r="B429" s="116" t="s">
        <v>15</v>
      </c>
      <c r="C429" s="125" t="s">
        <v>115</v>
      </c>
      <c r="D429" s="117" t="s">
        <v>16</v>
      </c>
      <c r="E429" s="159" t="s">
        <v>221</v>
      </c>
      <c r="F429" s="117"/>
      <c r="G429" s="117"/>
      <c r="H429" s="105">
        <f t="shared" si="89"/>
        <v>579.29999999999995</v>
      </c>
      <c r="I429" s="105">
        <f t="shared" si="89"/>
        <v>579.29999999999995</v>
      </c>
      <c r="J429" s="105">
        <f t="shared" si="89"/>
        <v>579.29999999999995</v>
      </c>
    </row>
    <row r="430" spans="1:10" ht="34.5" customHeight="1">
      <c r="A430" s="121" t="s">
        <v>228</v>
      </c>
      <c r="B430" s="86" t="s">
        <v>15</v>
      </c>
      <c r="C430" s="88" t="s">
        <v>115</v>
      </c>
      <c r="D430" s="87" t="s">
        <v>16</v>
      </c>
      <c r="E430" s="126" t="s">
        <v>93</v>
      </c>
      <c r="F430" s="87"/>
      <c r="G430" s="87"/>
      <c r="H430" s="199">
        <f t="shared" ref="H430:J435" si="90">H431</f>
        <v>579.29999999999995</v>
      </c>
      <c r="I430" s="199">
        <f t="shared" si="90"/>
        <v>579.29999999999995</v>
      </c>
      <c r="J430" s="199">
        <f t="shared" si="90"/>
        <v>579.29999999999995</v>
      </c>
    </row>
    <row r="431" spans="1:10" ht="21" customHeight="1">
      <c r="A431" s="121" t="s">
        <v>165</v>
      </c>
      <c r="B431" s="86" t="s">
        <v>15</v>
      </c>
      <c r="C431" s="87" t="s">
        <v>115</v>
      </c>
      <c r="D431" s="87" t="s">
        <v>16</v>
      </c>
      <c r="E431" s="126" t="s">
        <v>93</v>
      </c>
      <c r="F431" s="87" t="s">
        <v>64</v>
      </c>
      <c r="G431" s="87"/>
      <c r="H431" s="199">
        <f t="shared" si="90"/>
        <v>579.29999999999995</v>
      </c>
      <c r="I431" s="199">
        <f t="shared" si="90"/>
        <v>579.29999999999995</v>
      </c>
      <c r="J431" s="199">
        <f t="shared" si="90"/>
        <v>579.29999999999995</v>
      </c>
    </row>
    <row r="432" spans="1:10" ht="32.25" customHeight="1">
      <c r="A432" s="127" t="s">
        <v>186</v>
      </c>
      <c r="B432" s="86" t="s">
        <v>15</v>
      </c>
      <c r="C432" s="87" t="s">
        <v>115</v>
      </c>
      <c r="D432" s="87" t="s">
        <v>16</v>
      </c>
      <c r="E432" s="126" t="s">
        <v>93</v>
      </c>
      <c r="F432" s="87" t="s">
        <v>66</v>
      </c>
      <c r="G432" s="87"/>
      <c r="H432" s="199">
        <f t="shared" si="90"/>
        <v>579.29999999999995</v>
      </c>
      <c r="I432" s="199">
        <f t="shared" si="90"/>
        <v>579.29999999999995</v>
      </c>
      <c r="J432" s="199">
        <f t="shared" si="90"/>
        <v>579.29999999999995</v>
      </c>
    </row>
    <row r="433" spans="1:13" ht="30.75" customHeight="1">
      <c r="A433" s="85" t="s">
        <v>184</v>
      </c>
      <c r="B433" s="86" t="s">
        <v>15</v>
      </c>
      <c r="C433" s="87" t="s">
        <v>115</v>
      </c>
      <c r="D433" s="87" t="s">
        <v>16</v>
      </c>
      <c r="E433" s="126" t="s">
        <v>93</v>
      </c>
      <c r="F433" s="87" t="s">
        <v>185</v>
      </c>
      <c r="G433" s="87"/>
      <c r="H433" s="199">
        <f t="shared" si="90"/>
        <v>579.29999999999995</v>
      </c>
      <c r="I433" s="199">
        <f t="shared" si="90"/>
        <v>579.29999999999995</v>
      </c>
      <c r="J433" s="199">
        <f t="shared" si="90"/>
        <v>579.29999999999995</v>
      </c>
    </row>
    <row r="434" spans="1:13" ht="24.75" customHeight="1">
      <c r="A434" s="121" t="s">
        <v>29</v>
      </c>
      <c r="B434" s="86" t="s">
        <v>15</v>
      </c>
      <c r="C434" s="87" t="s">
        <v>115</v>
      </c>
      <c r="D434" s="87" t="s">
        <v>16</v>
      </c>
      <c r="E434" s="126" t="s">
        <v>93</v>
      </c>
      <c r="F434" s="87" t="s">
        <v>185</v>
      </c>
      <c r="G434" s="87" t="s">
        <v>30</v>
      </c>
      <c r="H434" s="199">
        <f>H435</f>
        <v>579.29999999999995</v>
      </c>
      <c r="I434" s="199">
        <f t="shared" si="90"/>
        <v>579.29999999999995</v>
      </c>
      <c r="J434" s="199">
        <f t="shared" si="90"/>
        <v>579.29999999999995</v>
      </c>
    </row>
    <row r="435" spans="1:13" ht="21" customHeight="1">
      <c r="A435" s="85" t="s">
        <v>35</v>
      </c>
      <c r="B435" s="86" t="s">
        <v>15</v>
      </c>
      <c r="C435" s="87" t="s">
        <v>115</v>
      </c>
      <c r="D435" s="87" t="s">
        <v>16</v>
      </c>
      <c r="E435" s="126" t="s">
        <v>93</v>
      </c>
      <c r="F435" s="87" t="s">
        <v>185</v>
      </c>
      <c r="G435" s="87" t="s">
        <v>36</v>
      </c>
      <c r="H435" s="199">
        <f t="shared" si="90"/>
        <v>579.29999999999995</v>
      </c>
      <c r="I435" s="199">
        <f t="shared" si="90"/>
        <v>579.29999999999995</v>
      </c>
      <c r="J435" s="199">
        <f t="shared" si="90"/>
        <v>579.29999999999995</v>
      </c>
    </row>
    <row r="436" spans="1:13" ht="31.5" customHeight="1">
      <c r="A436" s="123" t="s">
        <v>166</v>
      </c>
      <c r="B436" s="111" t="s">
        <v>15</v>
      </c>
      <c r="C436" s="112" t="s">
        <v>115</v>
      </c>
      <c r="D436" s="112" t="s">
        <v>16</v>
      </c>
      <c r="E436" s="128" t="s">
        <v>93</v>
      </c>
      <c r="F436" s="112" t="s">
        <v>185</v>
      </c>
      <c r="G436" s="112" t="s">
        <v>167</v>
      </c>
      <c r="H436" s="197">
        <v>579.29999999999995</v>
      </c>
      <c r="I436" s="197">
        <f>H436</f>
        <v>579.29999999999995</v>
      </c>
      <c r="J436" s="197">
        <f>I436</f>
        <v>579.29999999999995</v>
      </c>
    </row>
    <row r="437" spans="1:13" ht="14.25" customHeight="1">
      <c r="A437" s="41"/>
      <c r="B437" s="37"/>
      <c r="C437" s="38"/>
      <c r="D437" s="38"/>
      <c r="E437" s="90"/>
      <c r="F437" s="38"/>
      <c r="G437" s="38"/>
      <c r="H437" s="39"/>
      <c r="I437" s="39"/>
      <c r="J437" s="39"/>
    </row>
    <row r="438" spans="1:13" ht="20.25" customHeight="1">
      <c r="A438" s="120" t="s">
        <v>168</v>
      </c>
      <c r="B438" s="116" t="s">
        <v>15</v>
      </c>
      <c r="C438" s="117" t="s">
        <v>86</v>
      </c>
      <c r="D438" s="117"/>
      <c r="E438" s="125"/>
      <c r="F438" s="117"/>
      <c r="G438" s="117"/>
      <c r="H438" s="105">
        <f>H439</f>
        <v>30</v>
      </c>
      <c r="I438" s="233">
        <f t="shared" ref="I438:J445" si="91">H438</f>
        <v>30</v>
      </c>
      <c r="J438" s="233">
        <f t="shared" si="91"/>
        <v>30</v>
      </c>
    </row>
    <row r="439" spans="1:13" ht="15" customHeight="1">
      <c r="A439" s="120" t="s">
        <v>169</v>
      </c>
      <c r="B439" s="116" t="s">
        <v>15</v>
      </c>
      <c r="C439" s="117" t="s">
        <v>86</v>
      </c>
      <c r="D439" s="117" t="s">
        <v>16</v>
      </c>
      <c r="E439" s="117"/>
      <c r="F439" s="117"/>
      <c r="G439" s="117"/>
      <c r="H439" s="105">
        <f>H440</f>
        <v>30</v>
      </c>
      <c r="I439" s="233">
        <f>H439</f>
        <v>30</v>
      </c>
      <c r="J439" s="233">
        <f>I439</f>
        <v>30</v>
      </c>
    </row>
    <row r="440" spans="1:13" ht="32.25" customHeight="1">
      <c r="A440" s="165" t="s">
        <v>19</v>
      </c>
      <c r="B440" s="116" t="s">
        <v>15</v>
      </c>
      <c r="C440" s="117" t="s">
        <v>86</v>
      </c>
      <c r="D440" s="117" t="s">
        <v>16</v>
      </c>
      <c r="E440" s="118" t="s">
        <v>226</v>
      </c>
      <c r="F440" s="117"/>
      <c r="G440" s="117"/>
      <c r="H440" s="105">
        <f>H441</f>
        <v>30</v>
      </c>
      <c r="I440" s="233">
        <f>I441</f>
        <v>30</v>
      </c>
      <c r="J440" s="233">
        <f>J441</f>
        <v>30</v>
      </c>
    </row>
    <row r="441" spans="1:13" ht="30" customHeight="1">
      <c r="A441" s="150" t="s">
        <v>47</v>
      </c>
      <c r="B441" s="86" t="s">
        <v>15</v>
      </c>
      <c r="C441" s="87" t="s">
        <v>86</v>
      </c>
      <c r="D441" s="87" t="s">
        <v>16</v>
      </c>
      <c r="E441" s="87" t="s">
        <v>170</v>
      </c>
      <c r="F441" s="87" t="s">
        <v>48</v>
      </c>
      <c r="G441" s="87"/>
      <c r="H441" s="199">
        <f t="shared" ref="H441:H444" si="92">H442</f>
        <v>30</v>
      </c>
      <c r="I441" s="197">
        <f t="shared" si="91"/>
        <v>30</v>
      </c>
      <c r="J441" s="197">
        <f t="shared" si="91"/>
        <v>30</v>
      </c>
    </row>
    <row r="442" spans="1:13" ht="21" customHeight="1">
      <c r="A442" s="121" t="s">
        <v>49</v>
      </c>
      <c r="B442" s="86" t="s">
        <v>15</v>
      </c>
      <c r="C442" s="87" t="s">
        <v>86</v>
      </c>
      <c r="D442" s="87" t="s">
        <v>16</v>
      </c>
      <c r="E442" s="87" t="s">
        <v>170</v>
      </c>
      <c r="F442" s="87" t="s">
        <v>50</v>
      </c>
      <c r="G442" s="87"/>
      <c r="H442" s="199">
        <f>H443</f>
        <v>30</v>
      </c>
      <c r="I442" s="197">
        <f t="shared" si="91"/>
        <v>30</v>
      </c>
      <c r="J442" s="197">
        <f t="shared" si="91"/>
        <v>30</v>
      </c>
    </row>
    <row r="443" spans="1:13" ht="25.5" customHeight="1">
      <c r="A443" s="27" t="s">
        <v>63</v>
      </c>
      <c r="B443" s="28" t="s">
        <v>15</v>
      </c>
      <c r="C443" s="32" t="s">
        <v>86</v>
      </c>
      <c r="D443" s="32" t="s">
        <v>16</v>
      </c>
      <c r="E443" s="32" t="s">
        <v>170</v>
      </c>
      <c r="F443" s="32" t="s">
        <v>50</v>
      </c>
      <c r="G443" s="32" t="s">
        <v>64</v>
      </c>
      <c r="H443" s="190">
        <f t="shared" si="92"/>
        <v>30</v>
      </c>
      <c r="I443" s="223">
        <f t="shared" si="91"/>
        <v>30</v>
      </c>
      <c r="J443" s="223">
        <f t="shared" si="91"/>
        <v>30</v>
      </c>
      <c r="K443" s="22"/>
      <c r="L443" s="22"/>
      <c r="M443" s="22"/>
    </row>
    <row r="444" spans="1:13" ht="18.75" customHeight="1">
      <c r="A444" s="44" t="s">
        <v>67</v>
      </c>
      <c r="B444" s="28" t="s">
        <v>15</v>
      </c>
      <c r="C444" s="32" t="s">
        <v>86</v>
      </c>
      <c r="D444" s="32" t="s">
        <v>16</v>
      </c>
      <c r="E444" s="32" t="s">
        <v>170</v>
      </c>
      <c r="F444" s="32" t="s">
        <v>50</v>
      </c>
      <c r="G444" s="32" t="s">
        <v>68</v>
      </c>
      <c r="H444" s="190">
        <f t="shared" si="92"/>
        <v>30</v>
      </c>
      <c r="I444" s="223">
        <f t="shared" si="91"/>
        <v>30</v>
      </c>
      <c r="J444" s="223">
        <f t="shared" si="91"/>
        <v>30</v>
      </c>
    </row>
    <row r="445" spans="1:13" ht="34.5" customHeight="1">
      <c r="A445" s="41" t="s">
        <v>157</v>
      </c>
      <c r="B445" s="37" t="s">
        <v>15</v>
      </c>
      <c r="C445" s="38" t="s">
        <v>86</v>
      </c>
      <c r="D445" s="38" t="s">
        <v>16</v>
      </c>
      <c r="E445" s="38" t="s">
        <v>170</v>
      </c>
      <c r="F445" s="38" t="s">
        <v>50</v>
      </c>
      <c r="G445" s="38" t="s">
        <v>158</v>
      </c>
      <c r="H445" s="223">
        <v>30</v>
      </c>
      <c r="I445" s="223">
        <f t="shared" si="91"/>
        <v>30</v>
      </c>
      <c r="J445" s="223">
        <f t="shared" si="91"/>
        <v>30</v>
      </c>
    </row>
    <row r="446" spans="1:13" ht="10.5" customHeight="1">
      <c r="A446" s="41"/>
      <c r="B446" s="37"/>
      <c r="C446" s="38"/>
      <c r="D446" s="38"/>
      <c r="E446" s="38"/>
      <c r="F446" s="38"/>
      <c r="G446" s="38"/>
      <c r="H446" s="39"/>
      <c r="I446" s="39"/>
      <c r="J446" s="39"/>
    </row>
    <row r="447" spans="1:13" ht="24" customHeight="1">
      <c r="A447" s="52" t="s">
        <v>171</v>
      </c>
      <c r="B447" s="24" t="s">
        <v>15</v>
      </c>
      <c r="C447" s="26" t="s">
        <v>119</v>
      </c>
      <c r="D447" s="53"/>
      <c r="E447" s="32"/>
      <c r="F447" s="53"/>
      <c r="G447" s="53"/>
      <c r="H447" s="210">
        <f t="shared" ref="H447:J453" si="93">H448</f>
        <v>40.329000000000001</v>
      </c>
      <c r="I447" s="210">
        <f t="shared" si="93"/>
        <v>40.329000000000001</v>
      </c>
      <c r="J447" s="210">
        <f t="shared" si="93"/>
        <v>40.329000000000001</v>
      </c>
    </row>
    <row r="448" spans="1:13" ht="15.75">
      <c r="A448" s="52" t="s">
        <v>172</v>
      </c>
      <c r="B448" s="24" t="s">
        <v>15</v>
      </c>
      <c r="C448" s="26" t="s">
        <v>119</v>
      </c>
      <c r="D448" s="53" t="s">
        <v>103</v>
      </c>
      <c r="E448" s="32"/>
      <c r="F448" s="53"/>
      <c r="G448" s="53"/>
      <c r="H448" s="211">
        <f t="shared" ref="H448:J449" si="94">H449</f>
        <v>40.329000000000001</v>
      </c>
      <c r="I448" s="211">
        <f t="shared" si="94"/>
        <v>40.329000000000001</v>
      </c>
      <c r="J448" s="211">
        <f t="shared" si="94"/>
        <v>40.329000000000001</v>
      </c>
    </row>
    <row r="449" spans="1:10" ht="31.5">
      <c r="A449" s="25" t="s">
        <v>132</v>
      </c>
      <c r="B449" s="24" t="s">
        <v>15</v>
      </c>
      <c r="C449" s="26" t="s">
        <v>119</v>
      </c>
      <c r="D449" s="53" t="s">
        <v>103</v>
      </c>
      <c r="E449" s="54" t="s">
        <v>227</v>
      </c>
      <c r="F449" s="53"/>
      <c r="G449" s="53"/>
      <c r="H449" s="211">
        <f t="shared" si="94"/>
        <v>40.329000000000001</v>
      </c>
      <c r="I449" s="211">
        <f t="shared" si="94"/>
        <v>40.329000000000001</v>
      </c>
      <c r="J449" s="211">
        <f t="shared" si="94"/>
        <v>40.329000000000001</v>
      </c>
    </row>
    <row r="450" spans="1:10" ht="31.5">
      <c r="A450" s="44" t="s">
        <v>173</v>
      </c>
      <c r="B450" s="28" t="s">
        <v>15</v>
      </c>
      <c r="C450" s="32" t="s">
        <v>119</v>
      </c>
      <c r="D450" s="32" t="s">
        <v>103</v>
      </c>
      <c r="E450" s="33" t="s">
        <v>175</v>
      </c>
      <c r="F450" s="32"/>
      <c r="G450" s="32"/>
      <c r="H450" s="234">
        <f t="shared" si="93"/>
        <v>40.329000000000001</v>
      </c>
      <c r="I450" s="234">
        <f t="shared" si="93"/>
        <v>40.329000000000001</v>
      </c>
      <c r="J450" s="234">
        <f t="shared" si="93"/>
        <v>40.329000000000001</v>
      </c>
    </row>
    <row r="451" spans="1:10" ht="47.25">
      <c r="A451" s="44" t="s">
        <v>174</v>
      </c>
      <c r="B451" s="28" t="s">
        <v>15</v>
      </c>
      <c r="C451" s="32" t="s">
        <v>119</v>
      </c>
      <c r="D451" s="32" t="s">
        <v>103</v>
      </c>
      <c r="E451" s="33" t="s">
        <v>175</v>
      </c>
      <c r="F451" s="32" t="s">
        <v>138</v>
      </c>
      <c r="G451" s="32"/>
      <c r="H451" s="234">
        <f t="shared" si="93"/>
        <v>40.329000000000001</v>
      </c>
      <c r="I451" s="234">
        <f t="shared" si="93"/>
        <v>40.329000000000001</v>
      </c>
      <c r="J451" s="234">
        <f t="shared" si="93"/>
        <v>40.329000000000001</v>
      </c>
    </row>
    <row r="452" spans="1:10" ht="15.75">
      <c r="A452" s="44" t="s">
        <v>176</v>
      </c>
      <c r="B452" s="28" t="s">
        <v>15</v>
      </c>
      <c r="C452" s="32" t="s">
        <v>119</v>
      </c>
      <c r="D452" s="32" t="s">
        <v>103</v>
      </c>
      <c r="E452" s="33" t="s">
        <v>175</v>
      </c>
      <c r="F452" s="32" t="s">
        <v>139</v>
      </c>
      <c r="G452" s="32"/>
      <c r="H452" s="234">
        <f t="shared" si="93"/>
        <v>40.329000000000001</v>
      </c>
      <c r="I452" s="234">
        <f t="shared" si="93"/>
        <v>40.329000000000001</v>
      </c>
      <c r="J452" s="234">
        <f t="shared" si="93"/>
        <v>40.329000000000001</v>
      </c>
    </row>
    <row r="453" spans="1:10" ht="15.75">
      <c r="A453" s="44" t="s">
        <v>29</v>
      </c>
      <c r="B453" s="28" t="s">
        <v>15</v>
      </c>
      <c r="C453" s="32" t="s">
        <v>119</v>
      </c>
      <c r="D453" s="32" t="s">
        <v>103</v>
      </c>
      <c r="E453" s="33" t="s">
        <v>175</v>
      </c>
      <c r="F453" s="32" t="s">
        <v>139</v>
      </c>
      <c r="G453" s="32" t="s">
        <v>30</v>
      </c>
      <c r="H453" s="234">
        <f t="shared" si="93"/>
        <v>40.329000000000001</v>
      </c>
      <c r="I453" s="234">
        <f t="shared" si="93"/>
        <v>40.329000000000001</v>
      </c>
      <c r="J453" s="234">
        <f t="shared" si="93"/>
        <v>40.329000000000001</v>
      </c>
    </row>
    <row r="454" spans="1:10" ht="15.75">
      <c r="A454" s="44" t="s">
        <v>177</v>
      </c>
      <c r="B454" s="28" t="s">
        <v>15</v>
      </c>
      <c r="C454" s="32" t="s">
        <v>119</v>
      </c>
      <c r="D454" s="32" t="s">
        <v>103</v>
      </c>
      <c r="E454" s="33" t="s">
        <v>175</v>
      </c>
      <c r="F454" s="32" t="s">
        <v>139</v>
      </c>
      <c r="G454" s="32" t="s">
        <v>140</v>
      </c>
      <c r="H454" s="234">
        <f>H455</f>
        <v>40.329000000000001</v>
      </c>
      <c r="I454" s="234">
        <f>H454</f>
        <v>40.329000000000001</v>
      </c>
      <c r="J454" s="234">
        <f>I454</f>
        <v>40.329000000000001</v>
      </c>
    </row>
    <row r="455" spans="1:10" ht="31.5">
      <c r="A455" s="91" t="s">
        <v>178</v>
      </c>
      <c r="B455" s="28" t="s">
        <v>15</v>
      </c>
      <c r="C455" s="32" t="s">
        <v>119</v>
      </c>
      <c r="D455" s="32" t="s">
        <v>103</v>
      </c>
      <c r="E455" s="92" t="s">
        <v>175</v>
      </c>
      <c r="F455" s="32" t="s">
        <v>139</v>
      </c>
      <c r="G455" s="32" t="s">
        <v>141</v>
      </c>
      <c r="H455" s="234">
        <v>40.329000000000001</v>
      </c>
      <c r="I455" s="234">
        <f>H455</f>
        <v>40.329000000000001</v>
      </c>
      <c r="J455" s="234">
        <f>I455</f>
        <v>40.329000000000001</v>
      </c>
    </row>
    <row r="456" spans="1:10" ht="18.75" customHeight="1">
      <c r="A456" s="256" t="s">
        <v>179</v>
      </c>
      <c r="B456" s="257"/>
      <c r="C456" s="87"/>
      <c r="D456" s="258"/>
      <c r="E456" s="87"/>
      <c r="F456" s="259"/>
      <c r="G456" s="260"/>
      <c r="H456" s="261">
        <f>H27</f>
        <v>21270.663570000001</v>
      </c>
      <c r="I456" s="262">
        <f>I27</f>
        <v>13945.3</v>
      </c>
      <c r="J456" s="262">
        <f>J27</f>
        <v>14103.6</v>
      </c>
    </row>
    <row r="457" spans="1:10" ht="18.75" customHeight="1">
      <c r="A457" s="93"/>
      <c r="B457" s="94"/>
      <c r="C457" s="95"/>
      <c r="D457" s="94"/>
      <c r="E457" s="95"/>
      <c r="F457" s="94"/>
      <c r="G457" s="96"/>
      <c r="H457" s="144"/>
      <c r="I457" s="144"/>
      <c r="J457" s="144"/>
    </row>
    <row r="458" spans="1:10" ht="18.75">
      <c r="A458" s="271" t="s">
        <v>180</v>
      </c>
      <c r="B458" s="271"/>
      <c r="C458" s="271"/>
      <c r="D458" s="271"/>
      <c r="E458" s="271"/>
      <c r="F458" s="94"/>
      <c r="G458" s="96"/>
      <c r="H458" s="97"/>
      <c r="I458" s="272" t="s">
        <v>181</v>
      </c>
      <c r="J458" s="272"/>
    </row>
    <row r="459" spans="1:10" ht="14.25" customHeight="1">
      <c r="A459" s="93"/>
      <c r="B459" s="94"/>
      <c r="C459" s="95"/>
      <c r="D459" s="94"/>
      <c r="E459" s="95"/>
      <c r="F459" s="94"/>
      <c r="G459" s="96"/>
      <c r="H459" s="108"/>
      <c r="I459" s="104"/>
      <c r="J459" s="102"/>
    </row>
    <row r="460" spans="1:10">
      <c r="A460" s="98"/>
      <c r="B460" s="94"/>
      <c r="C460" s="94"/>
      <c r="D460" s="94"/>
      <c r="E460" s="94"/>
      <c r="F460" s="94"/>
      <c r="G460" s="273"/>
      <c r="H460" s="267"/>
      <c r="I460" s="267"/>
      <c r="J460" s="267"/>
    </row>
    <row r="461" spans="1:10">
      <c r="A461" s="267"/>
      <c r="B461" s="267"/>
      <c r="C461" s="94"/>
      <c r="D461" s="94"/>
      <c r="E461" s="94"/>
      <c r="F461" s="94"/>
      <c r="G461" s="267"/>
      <c r="H461" s="267"/>
      <c r="I461" s="267"/>
      <c r="J461" s="267"/>
    </row>
    <row r="462" spans="1:10" ht="15">
      <c r="A462" s="99"/>
      <c r="B462" s="94"/>
      <c r="C462" s="94"/>
      <c r="D462" s="94"/>
      <c r="E462" s="94"/>
      <c r="F462" s="94"/>
      <c r="G462" s="96"/>
      <c r="H462" s="96"/>
      <c r="I462" s="96"/>
      <c r="J462" s="100"/>
    </row>
    <row r="463" spans="1:10" ht="15">
      <c r="A463" s="99"/>
      <c r="B463" s="94"/>
      <c r="C463" s="94"/>
      <c r="D463" s="94"/>
      <c r="E463" s="94"/>
      <c r="F463" s="94"/>
      <c r="G463" s="96"/>
      <c r="H463" s="96"/>
      <c r="I463" s="96"/>
      <c r="J463" s="101"/>
    </row>
    <row r="464" spans="1:10">
      <c r="A464" s="102"/>
      <c r="B464" s="103"/>
      <c r="C464" s="94"/>
      <c r="D464" s="104"/>
      <c r="E464" s="94"/>
      <c r="F464" s="102"/>
      <c r="G464" s="104"/>
      <c r="H464" s="104"/>
      <c r="I464" s="104"/>
      <c r="J464" s="102"/>
    </row>
    <row r="465" spans="1:10">
      <c r="A465" s="102"/>
      <c r="B465" s="103"/>
      <c r="C465" s="104"/>
      <c r="D465" s="104"/>
      <c r="E465" s="102"/>
      <c r="F465" s="102"/>
      <c r="G465" s="104"/>
      <c r="H465" s="104"/>
      <c r="I465" s="104"/>
      <c r="J465" s="102"/>
    </row>
    <row r="466" spans="1:10">
      <c r="A466" s="102"/>
      <c r="B466" s="103"/>
      <c r="C466" s="104"/>
      <c r="D466" s="104"/>
      <c r="E466" s="102"/>
      <c r="F466" s="102"/>
      <c r="G466" s="104"/>
      <c r="H466" s="104"/>
      <c r="I466" s="104"/>
      <c r="J466" s="102"/>
    </row>
    <row r="467" spans="1:10">
      <c r="A467" s="102"/>
      <c r="B467" s="103"/>
      <c r="C467" s="104"/>
      <c r="D467" s="104"/>
      <c r="E467" s="102"/>
      <c r="F467" s="102"/>
      <c r="G467" s="104"/>
      <c r="H467" s="104"/>
      <c r="I467" s="104"/>
      <c r="J467" s="102"/>
    </row>
  </sheetData>
  <mergeCells count="26">
    <mergeCell ref="A22:J22"/>
    <mergeCell ref="A19:J19"/>
    <mergeCell ref="A20:J20"/>
    <mergeCell ref="A21:J21"/>
    <mergeCell ref="A461:B461"/>
    <mergeCell ref="G461:J461"/>
    <mergeCell ref="A24:A25"/>
    <mergeCell ref="B24:G24"/>
    <mergeCell ref="I24:J24"/>
    <mergeCell ref="A458:E458"/>
    <mergeCell ref="I458:J458"/>
    <mergeCell ref="G460:J460"/>
    <mergeCell ref="F3:J3"/>
    <mergeCell ref="F4:J4"/>
    <mergeCell ref="F5:J5"/>
    <mergeCell ref="A18:J18"/>
    <mergeCell ref="F12:J12"/>
    <mergeCell ref="F13:J13"/>
    <mergeCell ref="F14:J14"/>
    <mergeCell ref="F15:J15"/>
    <mergeCell ref="F16:J16"/>
    <mergeCell ref="F17:J17"/>
    <mergeCell ref="F6:J6"/>
    <mergeCell ref="F7:J7"/>
    <mergeCell ref="F8:J8"/>
    <mergeCell ref="F9:J9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2022-01-31T06:04:07Z</cp:lastPrinted>
  <dcterms:created xsi:type="dcterms:W3CDTF">2020-03-04T10:23:38Z</dcterms:created>
  <dcterms:modified xsi:type="dcterms:W3CDTF">2022-01-31T06:04:21Z</dcterms:modified>
</cp:coreProperties>
</file>